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580" tabRatio="874" activeTab="1"/>
  </bookViews>
  <sheets>
    <sheet name="Ср. балл" sheetId="1" r:id="rId1"/>
    <sheet name="ЕК-19-1" sheetId="2" r:id="rId2"/>
    <sheet name="ЕК-19-1ск" sheetId="3" r:id="rId3"/>
    <sheet name="ПТБД-19-1" sheetId="4" r:id="rId4"/>
    <sheet name="ПТБД-19-1ск" sheetId="5" r:id="rId5"/>
    <sheet name="МВС-19-1" sheetId="6" r:id="rId6"/>
    <sheet name="МН-19-1" sheetId="7" r:id="rId7"/>
    <sheet name="ЕК-18-1" sheetId="8" r:id="rId8"/>
    <sheet name="ПТБД-18-1" sheetId="9" r:id="rId9"/>
    <sheet name="МН-18-1" sheetId="10" r:id="rId10"/>
    <sheet name="МАР-18-1" sheetId="11" r:id="rId11"/>
    <sheet name="МЕВ-18-1" sheetId="12" r:id="rId12"/>
    <sheet name="ЕК-17-1" sheetId="13" r:id="rId13"/>
    <sheet name="МН-17-1" sheetId="14" r:id="rId14"/>
    <sheet name="МЕВ-17-1" sheetId="15" r:id="rId15"/>
    <sheet name="ПУА-17-1" sheetId="16" r:id="rId16"/>
    <sheet name="ПТБД-17-1" sheetId="17" r:id="rId17"/>
    <sheet name="МАР-17-1" sheetId="18" r:id="rId18"/>
    <sheet name="МН-16-1" sheetId="19" r:id="rId19"/>
    <sheet name="ПУА-16-1" sheetId="20" r:id="rId20"/>
    <sheet name="ПТБД-16-1" sheetId="21" r:id="rId21"/>
    <sheet name="ЕК-16-1" sheetId="22" r:id="rId22"/>
    <sheet name="МЕВ-16-1" sheetId="23" r:id="rId23"/>
    <sheet name="ЕК-19-1м" sheetId="24" r:id="rId24"/>
    <sheet name="МАР-19-1м" sheetId="25" r:id="rId25"/>
    <sheet name="МН-19-1м" sheetId="26" r:id="rId26"/>
    <sheet name="МЕВ-19-1м" sheetId="27" r:id="rId27"/>
    <sheet name="Лист1" sheetId="28" r:id="rId28"/>
  </sheets>
  <definedNames/>
  <calcPr fullCalcOnLoad="1"/>
</workbook>
</file>

<file path=xl/sharedStrings.xml><?xml version="1.0" encoding="utf-8"?>
<sst xmlns="http://schemas.openxmlformats.org/spreadsheetml/2006/main" count="599" uniqueCount="145">
  <si>
    <t>ПІБ</t>
  </si>
  <si>
    <t>Доп.  Бали</t>
  </si>
  <si>
    <t>Бали рейтингу</t>
  </si>
  <si>
    <t>Оцінка</t>
  </si>
  <si>
    <t>Менеджмент</t>
  </si>
  <si>
    <t>МН-16-1</t>
  </si>
  <si>
    <t>ПУА-16-1</t>
  </si>
  <si>
    <t>ЕК-16-1</t>
  </si>
  <si>
    <t>МЕВ-16-1</t>
  </si>
  <si>
    <t>ПТБД-16-1</t>
  </si>
  <si>
    <t>Мінухіна Аліна Ігорівна</t>
  </si>
  <si>
    <t>МАР-17-1</t>
  </si>
  <si>
    <t>МН-17-1</t>
  </si>
  <si>
    <t>ПУА-17-1</t>
  </si>
  <si>
    <t>Качан Вірсавія Володимирівна</t>
  </si>
  <si>
    <t>Уманська Ірина Сергіївна</t>
  </si>
  <si>
    <t>Бузуляк Владислав Костянтинович</t>
  </si>
  <si>
    <t>Макроекономіка</t>
  </si>
  <si>
    <t>Міжнародна економіка</t>
  </si>
  <si>
    <t>Середній прохідний бал по факультету для груп, де навчається 1 студент за кошти держзамовлення</t>
  </si>
  <si>
    <t>Філософія</t>
  </si>
  <si>
    <t>ПТБД-17-1</t>
  </si>
  <si>
    <t>Телятніков Станіслав Віталійович</t>
  </si>
  <si>
    <t>Політологія</t>
  </si>
  <si>
    <t>Азьома Валерія Олександівна</t>
  </si>
  <si>
    <t>Статистика</t>
  </si>
  <si>
    <t>Чернов Ярослав Ігорович</t>
  </si>
  <si>
    <t>Куртеков Владислав Олегович</t>
  </si>
  <si>
    <t>Лозівець Катерина Сергіївна</t>
  </si>
  <si>
    <t>ЕК-17-1</t>
  </si>
  <si>
    <t>Старова Марина Миколаївна</t>
  </si>
  <si>
    <t>Нізельнікова Наталя Михайлівна</t>
  </si>
  <si>
    <t>Данілащук Наталія Василівна</t>
  </si>
  <si>
    <t>Регіональна економіка</t>
  </si>
  <si>
    <t>Литвиненко Наталя Андріїївна</t>
  </si>
  <si>
    <t>ПТБД-18-1</t>
  </si>
  <si>
    <t>Історія української державності</t>
  </si>
  <si>
    <t>Бізнес-інформатика</t>
  </si>
  <si>
    <t>Басс Ігор Юрійович</t>
  </si>
  <si>
    <t>Михайлов Максим Віталійович</t>
  </si>
  <si>
    <t>Всього</t>
  </si>
  <si>
    <t>МН-18-1</t>
  </si>
  <si>
    <t>Черненко Дар'я Сергіївна</t>
  </si>
  <si>
    <t>МАР-18-1</t>
  </si>
  <si>
    <t>Кашель Яна Сергіївна</t>
  </si>
  <si>
    <t>МЕВ-18-1</t>
  </si>
  <si>
    <t>Азаренко Дмитро Михайлович</t>
  </si>
  <si>
    <t>Тищенко Софія Олегівна</t>
  </si>
  <si>
    <t>Родіонова Ганна Вячеславівна</t>
  </si>
  <si>
    <t>Вірста Антон Михайлович</t>
  </si>
  <si>
    <t>Глобенко Валерія Сергіївна</t>
  </si>
  <si>
    <t>Середнє значення</t>
  </si>
  <si>
    <t>Кредити</t>
  </si>
  <si>
    <t>МЕВ-17-1</t>
  </si>
  <si>
    <t>Себало Валерій Валерійович</t>
  </si>
  <si>
    <t>ЕК-18-1</t>
  </si>
  <si>
    <t>Основи економічної науки</t>
  </si>
  <si>
    <t>Крилас Катерина Ігорівна</t>
  </si>
  <si>
    <t>Соловйова Наталія Олександрівна</t>
  </si>
  <si>
    <t>Тищенко Марія Сергіївна</t>
  </si>
  <si>
    <t>Черненко Вікторія Віталіївна</t>
  </si>
  <si>
    <t>Рапина Євгеній Андрійович</t>
  </si>
  <si>
    <t>Фінанси підприємств</t>
  </si>
  <si>
    <t>ЕК-19-1</t>
  </si>
  <si>
    <t>Літвінов Данило Станіславович</t>
  </si>
  <si>
    <t>Основи економічної науки (диф. залік)</t>
  </si>
  <si>
    <t>Вища математика (диф. залік)</t>
  </si>
  <si>
    <t>ЕК-19-1ск</t>
  </si>
  <si>
    <t>Клопотюк Марина Сергіївна</t>
  </si>
  <si>
    <t>Сапожникова Маргарита Сергіївна</t>
  </si>
  <si>
    <t>Бухгалтерський облік (загальна теорія)</t>
  </si>
  <si>
    <t>Економіка праці та соціально-трудові відносини</t>
  </si>
  <si>
    <t>Фінанси (модульІ)</t>
  </si>
  <si>
    <t>Математичне забезпечення у сфері економіки</t>
  </si>
  <si>
    <t xml:space="preserve">Економіко-математичні методи </t>
  </si>
  <si>
    <t>ПТБД-19-1</t>
  </si>
  <si>
    <t>ПТБД-19-1ск</t>
  </si>
  <si>
    <t>Бондар Дмитро Сергійович</t>
  </si>
  <si>
    <t>Кикоть Юлія Олександрівна</t>
  </si>
  <si>
    <t>Супрун Тетяна Дмитрівна</t>
  </si>
  <si>
    <t>Гаць Лілія Сергіївна</t>
  </si>
  <si>
    <t>Зовнішньоекономічна діяльність підприємства</t>
  </si>
  <si>
    <t>Правове регулювання господарської діяльності</t>
  </si>
  <si>
    <t>Економічний аналіз</t>
  </si>
  <si>
    <t>Економіко-математичні методи</t>
  </si>
  <si>
    <t>Основи економічної науки (КР)</t>
  </si>
  <si>
    <t>МВС-19-1</t>
  </si>
  <si>
    <t>Мацегора Богдан Миколайович</t>
  </si>
  <si>
    <t>Сучасна українська літературна мова</t>
  </si>
  <si>
    <t>Інформатика</t>
  </si>
  <si>
    <t>Країнознавство</t>
  </si>
  <si>
    <t>МН-19-1</t>
  </si>
  <si>
    <t>Познякова Олена Вячеславівна</t>
  </si>
  <si>
    <t>Менеджмент (КР)</t>
  </si>
  <si>
    <t>Друга іноземна мова для початківців</t>
  </si>
  <si>
    <t>Зосимова Ірина Вікторівна</t>
  </si>
  <si>
    <t>Фінанси (Модуль І)</t>
  </si>
  <si>
    <t>Гроші та кредит, фінанси</t>
  </si>
  <si>
    <t xml:space="preserve">Організація управління підприємством </t>
  </si>
  <si>
    <t>Організація управління підприємством (КР)</t>
  </si>
  <si>
    <t>Логіка</t>
  </si>
  <si>
    <t>Екаутинг</t>
  </si>
  <si>
    <t>Міжнародна торгівля</t>
  </si>
  <si>
    <t>Міжнародна мобільність дослідження ресурсу</t>
  </si>
  <si>
    <t>Основи публічної служби</t>
  </si>
  <si>
    <t xml:space="preserve">Публічне адміністрування </t>
  </si>
  <si>
    <t>Публічне адміністрування (КР)</t>
  </si>
  <si>
    <t>Фінанси (МодульІ)</t>
  </si>
  <si>
    <t>Публічне адміністрування</t>
  </si>
  <si>
    <t>Комунікативний менеджмент</t>
  </si>
  <si>
    <t>Менеджмент персоналу</t>
  </si>
  <si>
    <t>Управління конкурентоспроможностю</t>
  </si>
  <si>
    <t>Управління якістю (диф.залік)</t>
  </si>
  <si>
    <t>Персональний менеджмент</t>
  </si>
  <si>
    <t>Місцеве самоврядування в Україні</t>
  </si>
  <si>
    <t>Гайдук Андрій Андрійович</t>
  </si>
  <si>
    <t>Управлінське консультування (диф. залік)</t>
  </si>
  <si>
    <t>Інноваційне підприємництво</t>
  </si>
  <si>
    <t>Організація виробництва</t>
  </si>
  <si>
    <t>Планування діяльності підприємства</t>
  </si>
  <si>
    <t>Проектний аналіз</t>
  </si>
  <si>
    <t>Науковий семінар-есе</t>
  </si>
  <si>
    <t>Науковий семінар-есе (КР)</t>
  </si>
  <si>
    <t>ЕК-19-1м</t>
  </si>
  <si>
    <t>Петрушина Софія Олександрівна</t>
  </si>
  <si>
    <t>Саратов Андрій Васильович</t>
  </si>
  <si>
    <t>Сукачук Олена Валеріївна</t>
  </si>
  <si>
    <t>Сущ Юлія Валеріївна</t>
  </si>
  <si>
    <t>Глобальна економіка</t>
  </si>
  <si>
    <t>Соціальна відповідальність</t>
  </si>
  <si>
    <t>Управління проектами</t>
  </si>
  <si>
    <t>МАР-19-1м</t>
  </si>
  <si>
    <t>Малишева Юлія Вадимівна</t>
  </si>
  <si>
    <t>Мар'янченко Олександра Едуардівна</t>
  </si>
  <si>
    <t>Стратегічний маркетинг</t>
  </si>
  <si>
    <t>МН-19-1м</t>
  </si>
  <si>
    <t>Інвестиційний менеджмент</t>
  </si>
  <si>
    <t>Алієва Лейла Юсіф кизи</t>
  </si>
  <si>
    <t>Гнибіденко Валерій Сергійович</t>
  </si>
  <si>
    <t>Куліковська Олена Сергіївна</t>
  </si>
  <si>
    <t>МЕВ-19-1м</t>
  </si>
  <si>
    <t>Міжнародна конкурентоспроможність</t>
  </si>
  <si>
    <t>Алєксєєв Сергій Олександрович</t>
  </si>
  <si>
    <t>Баталія Сергій Сергійович</t>
  </si>
  <si>
    <t>Сіянко Марина Петрівна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</si>
</sst>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6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177" fontId="11" fillId="33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1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wrapText="1"/>
    </xf>
    <xf numFmtId="177" fontId="3" fillId="0" borderId="1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1.875" style="0" customWidth="1"/>
    <col min="2" max="2" width="22.75390625" style="0" customWidth="1"/>
  </cols>
  <sheetData>
    <row r="2" ht="69" customHeight="1">
      <c r="B2" s="31" t="s">
        <v>19</v>
      </c>
    </row>
    <row r="4" spans="1:2" ht="12.75">
      <c r="A4" s="3"/>
      <c r="B4" s="21"/>
    </row>
    <row r="5" ht="12.75">
      <c r="B5" s="52">
        <f>AVERAGE('ЕК-19-1'!O5,'ЕК-19-1ск'!Q5:Q6,'ПТБД-19-1'!O5:O7,'ПТБД-19-1ск'!S5,'МВС-19-1'!S5,'МН-19-1'!O5,'ПТБД-18-1'!O5:O6,'МН-18-1'!O5,'МАР-18-1'!O5,'МЕВ-18-1'!O5:O6,'ЕК-17-1'!O5,'МН-17-1'!O5,'МЕВ-17-1'!O5,'ПУА-17-1'!O5,'ПТБД-17-1'!K5,'МАР-17-1'!M5:M7,'МН-16-1'!M6:M13,'ПУА-16-1'!M6:M8,'ПТБД-16-1'!O6,'ЕК-19-1м'!M6:M9,'МАР-19-1м'!M6:M7,'МН-19-1м'!M6:M8,'МЕВ-19-1м'!M6:M8)</f>
        <v>76.4770663134699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15.625" style="0" customWidth="1"/>
    <col min="2" max="2" width="7.625" style="0" customWidth="1"/>
    <col min="3" max="3" width="9.375" style="0" customWidth="1"/>
    <col min="4" max="4" width="6.625" style="0" customWidth="1"/>
    <col min="5" max="10" width="7.25390625" style="0" customWidth="1"/>
    <col min="11" max="11" width="10.00390625" style="0" customWidth="1"/>
    <col min="12" max="12" width="6.75390625" style="0" customWidth="1"/>
    <col min="13" max="13" width="7.375" style="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41.25" customHeight="1">
      <c r="A3" s="74" t="s">
        <v>0</v>
      </c>
      <c r="B3" s="75" t="s">
        <v>17</v>
      </c>
      <c r="C3" s="75"/>
      <c r="D3" s="75" t="s">
        <v>25</v>
      </c>
      <c r="E3" s="75"/>
      <c r="F3" s="75" t="s">
        <v>4</v>
      </c>
      <c r="G3" s="75"/>
      <c r="H3" s="76" t="s">
        <v>93</v>
      </c>
      <c r="I3" s="76"/>
      <c r="J3" s="76"/>
      <c r="K3" s="76"/>
      <c r="L3" s="76"/>
      <c r="M3" s="76"/>
      <c r="N3" s="75" t="s">
        <v>1</v>
      </c>
      <c r="O3" s="75" t="s">
        <v>2</v>
      </c>
    </row>
    <row r="4" spans="1:15" ht="25.5">
      <c r="A4" s="74"/>
      <c r="B4" s="32" t="s">
        <v>3</v>
      </c>
      <c r="C4" s="32" t="s">
        <v>52</v>
      </c>
      <c r="D4" s="32" t="s">
        <v>3</v>
      </c>
      <c r="E4" s="32" t="s">
        <v>52</v>
      </c>
      <c r="F4" s="32" t="s">
        <v>3</v>
      </c>
      <c r="G4" s="32" t="s">
        <v>52</v>
      </c>
      <c r="H4" s="32" t="s">
        <v>3</v>
      </c>
      <c r="I4" s="32" t="s">
        <v>52</v>
      </c>
      <c r="J4" s="32" t="s">
        <v>3</v>
      </c>
      <c r="K4" s="32" t="s">
        <v>52</v>
      </c>
      <c r="L4" s="32" t="s">
        <v>3</v>
      </c>
      <c r="M4" s="32" t="s">
        <v>52</v>
      </c>
      <c r="N4" s="75"/>
      <c r="O4" s="75"/>
    </row>
    <row r="5" spans="1:15" ht="25.5">
      <c r="A5" s="65" t="s">
        <v>42</v>
      </c>
      <c r="B5" s="64">
        <v>80</v>
      </c>
      <c r="C5" s="64">
        <v>6</v>
      </c>
      <c r="D5" s="64">
        <v>90</v>
      </c>
      <c r="E5" s="64">
        <v>6</v>
      </c>
      <c r="F5" s="64">
        <v>85</v>
      </c>
      <c r="G5" s="64">
        <v>5</v>
      </c>
      <c r="H5" s="64">
        <v>76</v>
      </c>
      <c r="I5" s="64">
        <v>1</v>
      </c>
      <c r="J5" s="64"/>
      <c r="K5" s="64"/>
      <c r="L5" s="64"/>
      <c r="M5" s="64"/>
      <c r="N5" s="64">
        <v>9</v>
      </c>
      <c r="O5" s="64">
        <f>90*(B5*C5+D5*E5+F5*G5+L5*M5+H5*I5+J5*K5)/((C5+E5+G5+M5+I5+K5)*100)+N5</f>
        <v>85.05</v>
      </c>
    </row>
    <row r="6" spans="1:15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7"/>
    </row>
    <row r="7" spans="1:15" ht="12.75">
      <c r="A7" s="18" t="s">
        <v>40</v>
      </c>
      <c r="B7" s="18">
        <v>1</v>
      </c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9" spans="1:15" ht="12.75">
      <c r="A9" s="83"/>
      <c r="B9" s="81"/>
      <c r="C9" s="81"/>
      <c r="D9" s="81"/>
      <c r="E9" s="81"/>
      <c r="F9" s="7"/>
      <c r="G9" s="7"/>
      <c r="H9" s="7"/>
      <c r="I9" s="7"/>
      <c r="J9" s="81"/>
      <c r="K9" s="81"/>
      <c r="L9" s="81"/>
      <c r="M9" s="81"/>
      <c r="N9" s="79"/>
      <c r="O9" s="80"/>
    </row>
    <row r="10" spans="1:15" ht="12.75">
      <c r="A10" s="8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9"/>
      <c r="O10" s="80"/>
    </row>
    <row r="11" spans="1:15" ht="15.75">
      <c r="A11" s="16"/>
      <c r="O11" s="6"/>
    </row>
    <row r="12" spans="1:15" ht="15.75">
      <c r="A12" s="16"/>
      <c r="B12" s="17"/>
      <c r="C12" s="17"/>
      <c r="O12" s="6"/>
    </row>
    <row r="13" spans="1:13" ht="12.75">
      <c r="A13" s="17"/>
      <c r="B13" s="84"/>
      <c r="C13" s="84"/>
      <c r="D13" s="81"/>
      <c r="E13" s="81"/>
      <c r="F13" s="7"/>
      <c r="G13" s="7"/>
      <c r="H13" s="7"/>
      <c r="I13" s="7"/>
      <c r="J13" s="81"/>
      <c r="K13" s="81"/>
      <c r="L13" s="81"/>
      <c r="M13" s="81"/>
    </row>
    <row r="14" spans="1:13" ht="12.75">
      <c r="A14" s="17"/>
      <c r="B14" s="18"/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3" ht="15.75" customHeight="1">
      <c r="A15" s="16"/>
      <c r="B15" s="17"/>
      <c r="C15" s="17"/>
    </row>
    <row r="16" spans="1:3" ht="12.75">
      <c r="A16" s="17"/>
      <c r="B16" s="17"/>
      <c r="C16" s="17"/>
    </row>
    <row r="26" spans="1:15" ht="18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9" spans="2:15" ht="12.75">
      <c r="B29" s="81"/>
      <c r="C29" s="81"/>
      <c r="D29" s="81"/>
      <c r="E29" s="81"/>
      <c r="F29" s="7"/>
      <c r="G29" s="7"/>
      <c r="H29" s="7"/>
      <c r="I29" s="7"/>
      <c r="J29" s="81"/>
      <c r="K29" s="81"/>
      <c r="L29" s="81"/>
      <c r="M29" s="81"/>
      <c r="N29" s="79"/>
      <c r="O29" s="80"/>
    </row>
    <row r="30" spans="2:15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9"/>
      <c r="O30" s="80"/>
    </row>
    <row r="33" spans="1:15" s="5" customFormat="1" ht="15.75">
      <c r="A33" s="20"/>
      <c r="O33" s="6"/>
    </row>
    <row r="38" spans="2:15" ht="12.75">
      <c r="B38" s="81"/>
      <c r="C38" s="81"/>
      <c r="D38" s="81"/>
      <c r="E38" s="81"/>
      <c r="F38" s="7"/>
      <c r="G38" s="7"/>
      <c r="H38" s="7"/>
      <c r="I38" s="7"/>
      <c r="J38" s="81"/>
      <c r="K38" s="81"/>
      <c r="L38" s="81"/>
      <c r="M38" s="81"/>
      <c r="N38" s="79"/>
      <c r="O38" s="80"/>
    </row>
    <row r="39" spans="2:15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80"/>
    </row>
    <row r="42" spans="1:15" ht="15.75">
      <c r="A42" s="16"/>
      <c r="O42" s="6"/>
    </row>
    <row r="43" ht="12.75">
      <c r="A43" s="17"/>
    </row>
    <row r="44" ht="12.75">
      <c r="A44" s="17"/>
    </row>
    <row r="45" ht="12.75">
      <c r="A45" s="17"/>
    </row>
    <row r="46" ht="12.75">
      <c r="A46" s="17"/>
    </row>
  </sheetData>
  <sheetProtection/>
  <mergeCells count="34">
    <mergeCell ref="A2:O2"/>
    <mergeCell ref="A3:A4"/>
    <mergeCell ref="B3:C3"/>
    <mergeCell ref="D3:E3"/>
    <mergeCell ref="J3:K3"/>
    <mergeCell ref="L3:M3"/>
    <mergeCell ref="N3:N4"/>
    <mergeCell ref="O3:O4"/>
    <mergeCell ref="B13:C13"/>
    <mergeCell ref="D13:E13"/>
    <mergeCell ref="J13:K13"/>
    <mergeCell ref="L13:M13"/>
    <mergeCell ref="F3:G3"/>
    <mergeCell ref="H3:I3"/>
    <mergeCell ref="B9:C9"/>
    <mergeCell ref="D9:E9"/>
    <mergeCell ref="J9:K9"/>
    <mergeCell ref="L9:M9"/>
    <mergeCell ref="J29:K29"/>
    <mergeCell ref="L29:M29"/>
    <mergeCell ref="N29:N30"/>
    <mergeCell ref="O29:O30"/>
    <mergeCell ref="N9:N10"/>
    <mergeCell ref="O9:O10"/>
    <mergeCell ref="A26:O26"/>
    <mergeCell ref="B29:C29"/>
    <mergeCell ref="D29:E29"/>
    <mergeCell ref="A9:A10"/>
    <mergeCell ref="N38:N39"/>
    <mergeCell ref="O38:O39"/>
    <mergeCell ref="B38:C38"/>
    <mergeCell ref="D38:E38"/>
    <mergeCell ref="J38:K38"/>
    <mergeCell ref="L38:M38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15.625" style="0" customWidth="1"/>
    <col min="2" max="2" width="7.625" style="0" customWidth="1"/>
    <col min="3" max="3" width="9.375" style="0" customWidth="1"/>
    <col min="4" max="4" width="6.625" style="0" customWidth="1"/>
    <col min="5" max="10" width="7.25390625" style="0" customWidth="1"/>
    <col min="11" max="11" width="10.00390625" style="0" customWidth="1"/>
    <col min="12" max="12" width="6.75390625" style="0" customWidth="1"/>
    <col min="13" max="13" width="7.375" style="0" customWidth="1"/>
    <col min="17" max="17" width="19.00390625" style="0" customWidth="1"/>
  </cols>
  <sheetData>
    <row r="2" spans="1:15" ht="18.7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41.25" customHeight="1">
      <c r="A3" s="74" t="s">
        <v>0</v>
      </c>
      <c r="B3" s="75" t="s">
        <v>17</v>
      </c>
      <c r="C3" s="75"/>
      <c r="D3" s="75" t="s">
        <v>25</v>
      </c>
      <c r="E3" s="75"/>
      <c r="F3" s="75" t="s">
        <v>4</v>
      </c>
      <c r="G3" s="75"/>
      <c r="H3" s="75"/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25.5">
      <c r="A4" s="74"/>
      <c r="B4" s="32" t="s">
        <v>3</v>
      </c>
      <c r="C4" s="32" t="s">
        <v>52</v>
      </c>
      <c r="D4" s="32" t="s">
        <v>3</v>
      </c>
      <c r="E4" s="32" t="s">
        <v>52</v>
      </c>
      <c r="F4" s="32" t="s">
        <v>3</v>
      </c>
      <c r="G4" s="32" t="s">
        <v>52</v>
      </c>
      <c r="H4" s="32" t="s">
        <v>3</v>
      </c>
      <c r="I4" s="32" t="s">
        <v>52</v>
      </c>
      <c r="J4" s="32" t="s">
        <v>3</v>
      </c>
      <c r="K4" s="32" t="s">
        <v>52</v>
      </c>
      <c r="L4" s="32" t="s">
        <v>3</v>
      </c>
      <c r="M4" s="32" t="s">
        <v>52</v>
      </c>
      <c r="N4" s="75"/>
      <c r="O4" s="76"/>
    </row>
    <row r="5" spans="1:15" ht="25.5">
      <c r="A5" s="65" t="s">
        <v>44</v>
      </c>
      <c r="B5" s="64">
        <v>90</v>
      </c>
      <c r="C5" s="64">
        <v>6</v>
      </c>
      <c r="D5" s="64">
        <v>96</v>
      </c>
      <c r="E5" s="64">
        <v>6</v>
      </c>
      <c r="F5" s="64">
        <v>97</v>
      </c>
      <c r="G5" s="64">
        <v>6</v>
      </c>
      <c r="H5" s="64"/>
      <c r="I5" s="64"/>
      <c r="J5" s="64"/>
      <c r="K5" s="64"/>
      <c r="L5" s="64"/>
      <c r="M5" s="64"/>
      <c r="N5" s="64">
        <v>10</v>
      </c>
      <c r="O5" s="70">
        <f>90*(B5*C5+D5*E5+F5*G5+L5*M5+H5*I5+J5*K5)/((C5+E5+G5+M5+I5+K5)*100)+N5</f>
        <v>94.9</v>
      </c>
    </row>
    <row r="6" spans="1:15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7"/>
    </row>
    <row r="7" spans="1:15" ht="12.75">
      <c r="A7" s="18" t="s">
        <v>40</v>
      </c>
      <c r="B7" s="18">
        <v>1</v>
      </c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9" spans="1:15" ht="12.75">
      <c r="A9" s="83"/>
      <c r="B9" s="81"/>
      <c r="C9" s="81"/>
      <c r="D9" s="81"/>
      <c r="E9" s="81"/>
      <c r="F9" s="7"/>
      <c r="G9" s="7"/>
      <c r="H9" s="7"/>
      <c r="I9" s="7"/>
      <c r="J9" s="81"/>
      <c r="K9" s="81"/>
      <c r="L9" s="81"/>
      <c r="M9" s="81"/>
      <c r="N9" s="79"/>
      <c r="O9" s="80"/>
    </row>
    <row r="10" spans="1:15" ht="12.75">
      <c r="A10" s="8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9"/>
      <c r="O10" s="80"/>
    </row>
    <row r="11" spans="1:15" ht="15.75">
      <c r="A11" s="16"/>
      <c r="O11" s="6"/>
    </row>
    <row r="12" spans="1:15" ht="15.75">
      <c r="A12" s="16"/>
      <c r="B12" s="17"/>
      <c r="C12" s="17"/>
      <c r="O12" s="6"/>
    </row>
    <row r="13" spans="1:13" ht="12.75">
      <c r="A13" s="17"/>
      <c r="B13" s="84"/>
      <c r="C13" s="84"/>
      <c r="D13" s="81"/>
      <c r="E13" s="81"/>
      <c r="F13" s="7"/>
      <c r="G13" s="7"/>
      <c r="H13" s="7"/>
      <c r="I13" s="7"/>
      <c r="J13" s="81"/>
      <c r="K13" s="81"/>
      <c r="L13" s="81"/>
      <c r="M13" s="81"/>
    </row>
    <row r="14" spans="1:13" ht="12.75">
      <c r="A14" s="17"/>
      <c r="B14" s="18"/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3" ht="15.75" customHeight="1">
      <c r="A15" s="16"/>
      <c r="B15" s="17"/>
      <c r="C15" s="17"/>
    </row>
    <row r="16" spans="1:3" ht="12.75">
      <c r="A16" s="17"/>
      <c r="B16" s="17"/>
      <c r="C16" s="17"/>
    </row>
    <row r="26" spans="1:15" ht="18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9" spans="2:15" ht="12.75">
      <c r="B29" s="81"/>
      <c r="C29" s="81"/>
      <c r="D29" s="81"/>
      <c r="E29" s="81"/>
      <c r="F29" s="7"/>
      <c r="G29" s="7"/>
      <c r="H29" s="7"/>
      <c r="I29" s="7"/>
      <c r="J29" s="81"/>
      <c r="K29" s="81"/>
      <c r="L29" s="81"/>
      <c r="M29" s="81"/>
      <c r="N29" s="79"/>
      <c r="O29" s="80"/>
    </row>
    <row r="30" spans="2:15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9"/>
      <c r="O30" s="80"/>
    </row>
    <row r="33" spans="1:15" s="5" customFormat="1" ht="15.75">
      <c r="A33" s="20"/>
      <c r="O33" s="6"/>
    </row>
    <row r="38" spans="2:15" ht="12.75">
      <c r="B38" s="81"/>
      <c r="C38" s="81"/>
      <c r="D38" s="81"/>
      <c r="E38" s="81"/>
      <c r="F38" s="7"/>
      <c r="G38" s="7"/>
      <c r="H38" s="7"/>
      <c r="I38" s="7"/>
      <c r="J38" s="81"/>
      <c r="K38" s="81"/>
      <c r="L38" s="81"/>
      <c r="M38" s="81"/>
      <c r="N38" s="79"/>
      <c r="O38" s="80"/>
    </row>
    <row r="39" spans="2:15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80"/>
    </row>
    <row r="42" spans="1:15" ht="15.75">
      <c r="A42" s="16"/>
      <c r="O42" s="6"/>
    </row>
    <row r="43" ht="12.75">
      <c r="A43" s="17"/>
    </row>
    <row r="44" ht="12.75">
      <c r="A44" s="17"/>
    </row>
    <row r="45" ht="12.75">
      <c r="A45" s="17"/>
    </row>
    <row r="46" ht="12.75">
      <c r="A46" s="17"/>
    </row>
  </sheetData>
  <sheetProtection/>
  <mergeCells count="34">
    <mergeCell ref="D9:E9"/>
    <mergeCell ref="J9:K9"/>
    <mergeCell ref="N9:N10"/>
    <mergeCell ref="O9:O10"/>
    <mergeCell ref="A2:O2"/>
    <mergeCell ref="A3:A4"/>
    <mergeCell ref="B3:C3"/>
    <mergeCell ref="D3:E3"/>
    <mergeCell ref="J3:K3"/>
    <mergeCell ref="L3:M3"/>
    <mergeCell ref="N3:N4"/>
    <mergeCell ref="O3:O4"/>
    <mergeCell ref="F3:G3"/>
    <mergeCell ref="H3:I3"/>
    <mergeCell ref="N38:N39"/>
    <mergeCell ref="O38:O39"/>
    <mergeCell ref="L13:M13"/>
    <mergeCell ref="A26:O26"/>
    <mergeCell ref="B29:C29"/>
    <mergeCell ref="D29:E29"/>
    <mergeCell ref="J29:K29"/>
    <mergeCell ref="L29:M29"/>
    <mergeCell ref="N29:N30"/>
    <mergeCell ref="O29:O30"/>
    <mergeCell ref="A9:A10"/>
    <mergeCell ref="B9:C9"/>
    <mergeCell ref="B38:C38"/>
    <mergeCell ref="D38:E38"/>
    <mergeCell ref="J38:K38"/>
    <mergeCell ref="L38:M38"/>
    <mergeCell ref="L9:M9"/>
    <mergeCell ref="B13:C13"/>
    <mergeCell ref="D13:E13"/>
    <mergeCell ref="J13:K13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17.625" style="0" customWidth="1"/>
    <col min="16" max="16" width="13.00390625" style="0" customWidth="1"/>
    <col min="17" max="17" width="12.00390625" style="0" customWidth="1"/>
  </cols>
  <sheetData>
    <row r="2" spans="1:15" ht="18.75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8.5" customHeight="1">
      <c r="A3" s="74" t="s">
        <v>0</v>
      </c>
      <c r="B3" s="75" t="s">
        <v>17</v>
      </c>
      <c r="C3" s="75"/>
      <c r="D3" s="75" t="s">
        <v>23</v>
      </c>
      <c r="E3" s="75"/>
      <c r="F3" s="77" t="s">
        <v>94</v>
      </c>
      <c r="G3" s="78"/>
      <c r="H3" s="75"/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12.75">
      <c r="A4" s="74"/>
      <c r="B4" s="32" t="s">
        <v>3</v>
      </c>
      <c r="C4" s="32" t="s">
        <v>52</v>
      </c>
      <c r="D4" s="32" t="s">
        <v>3</v>
      </c>
      <c r="E4" s="32" t="s">
        <v>52</v>
      </c>
      <c r="F4" s="32" t="s">
        <v>3</v>
      </c>
      <c r="G4" s="32" t="s">
        <v>52</v>
      </c>
      <c r="H4" s="32" t="s">
        <v>3</v>
      </c>
      <c r="I4" s="32" t="s">
        <v>52</v>
      </c>
      <c r="J4" s="32" t="s">
        <v>3</v>
      </c>
      <c r="K4" s="32" t="s">
        <v>52</v>
      </c>
      <c r="L4" s="32" t="s">
        <v>3</v>
      </c>
      <c r="M4" s="32" t="s">
        <v>52</v>
      </c>
      <c r="N4" s="75"/>
      <c r="O4" s="76"/>
    </row>
    <row r="5" spans="1:17" ht="25.5">
      <c r="A5" s="35" t="s">
        <v>46</v>
      </c>
      <c r="B5" s="35">
        <v>82</v>
      </c>
      <c r="C5" s="35">
        <v>6</v>
      </c>
      <c r="D5" s="35">
        <v>65</v>
      </c>
      <c r="E5" s="35">
        <v>6</v>
      </c>
      <c r="F5" s="35">
        <v>60</v>
      </c>
      <c r="G5" s="35">
        <v>4</v>
      </c>
      <c r="H5" s="35"/>
      <c r="I5" s="35"/>
      <c r="J5" s="35"/>
      <c r="K5" s="35"/>
      <c r="L5" s="35"/>
      <c r="M5" s="35"/>
      <c r="N5" s="35"/>
      <c r="O5" s="61">
        <f>90*(B5*C5+D5*E5+F5*G5+L5*M5+H5*I5+J5*K5)/((C5+E5+G5+M5+I5+K5)*100)+N5</f>
        <v>63.1125</v>
      </c>
      <c r="P5" s="101"/>
      <c r="Q5" s="101"/>
    </row>
    <row r="6" spans="1:17" ht="24" customHeight="1">
      <c r="A6" s="65" t="s">
        <v>47</v>
      </c>
      <c r="B6" s="65">
        <v>95</v>
      </c>
      <c r="C6" s="65">
        <v>6</v>
      </c>
      <c r="D6" s="65">
        <v>98</v>
      </c>
      <c r="E6" s="65">
        <v>6</v>
      </c>
      <c r="F6" s="65">
        <v>92</v>
      </c>
      <c r="G6" s="65">
        <v>4</v>
      </c>
      <c r="H6" s="65"/>
      <c r="I6" s="65"/>
      <c r="J6" s="65"/>
      <c r="K6" s="65"/>
      <c r="L6" s="65"/>
      <c r="M6" s="65"/>
      <c r="N6" s="65">
        <v>4</v>
      </c>
      <c r="O6" s="69">
        <f>90*(B6*C6+D6*E6+F6*G6+L6*M6+H6*I6+J6*K6)/((C6+E6+G6+M6+I6+K6)*100)+N6</f>
        <v>89.8375</v>
      </c>
      <c r="P6" s="101"/>
      <c r="Q6" s="101"/>
    </row>
    <row r="7" spans="1:15" ht="12.75">
      <c r="A7" s="39" t="s">
        <v>51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8">
        <f>AVERAGE(O5:O6)</f>
        <v>76.475</v>
      </c>
    </row>
    <row r="8" spans="1:15" ht="12.75">
      <c r="A8" s="18" t="s">
        <v>40</v>
      </c>
      <c r="B8" s="18">
        <v>3</v>
      </c>
      <c r="C8" s="18">
        <f>B8*0.43</f>
        <v>1.29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</sheetData>
  <sheetProtection/>
  <mergeCells count="10">
    <mergeCell ref="A2:O2"/>
    <mergeCell ref="A3:A4"/>
    <mergeCell ref="B3:C3"/>
    <mergeCell ref="D3:E3"/>
    <mergeCell ref="J3:K3"/>
    <mergeCell ref="L3:M3"/>
    <mergeCell ref="N3:N4"/>
    <mergeCell ref="O3:O4"/>
    <mergeCell ref="F3:G3"/>
    <mergeCell ref="H3:I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16.375" style="0" customWidth="1"/>
    <col min="2" max="2" width="6.25390625" style="0" customWidth="1"/>
    <col min="3" max="9" width="8.75390625" style="0" customWidth="1"/>
    <col min="10" max="10" width="7.75390625" style="0" customWidth="1"/>
    <col min="11" max="11" width="8.00390625" style="0" customWidth="1"/>
    <col min="12" max="12" width="6.25390625" style="0" customWidth="1"/>
    <col min="13" max="13" width="9.125" style="0" customWidth="1"/>
  </cols>
  <sheetData>
    <row r="1" spans="1:15" ht="20.2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38.25" customHeight="1">
      <c r="A3" s="88"/>
      <c r="B3" s="75" t="s">
        <v>20</v>
      </c>
      <c r="C3" s="75"/>
      <c r="D3" s="77" t="s">
        <v>71</v>
      </c>
      <c r="E3" s="78"/>
      <c r="F3" s="77" t="s">
        <v>70</v>
      </c>
      <c r="G3" s="78"/>
      <c r="H3" s="77" t="s">
        <v>96</v>
      </c>
      <c r="I3" s="78"/>
      <c r="J3" s="75" t="s">
        <v>18</v>
      </c>
      <c r="K3" s="75"/>
      <c r="L3" s="75"/>
      <c r="M3" s="75"/>
      <c r="N3" s="75" t="s">
        <v>1</v>
      </c>
      <c r="O3" s="75" t="s">
        <v>2</v>
      </c>
    </row>
    <row r="4" spans="1:15" ht="12.75">
      <c r="A4" s="89"/>
      <c r="B4" s="22" t="s">
        <v>3</v>
      </c>
      <c r="C4" s="33" t="s">
        <v>52</v>
      </c>
      <c r="D4" s="22" t="s">
        <v>3</v>
      </c>
      <c r="E4" s="33" t="s">
        <v>52</v>
      </c>
      <c r="F4" s="22" t="s">
        <v>3</v>
      </c>
      <c r="G4" s="33" t="s">
        <v>52</v>
      </c>
      <c r="H4" s="22" t="s">
        <v>3</v>
      </c>
      <c r="I4" s="33" t="s">
        <v>52</v>
      </c>
      <c r="J4" s="22" t="s">
        <v>3</v>
      </c>
      <c r="K4" s="33" t="s">
        <v>52</v>
      </c>
      <c r="L4" s="22" t="s">
        <v>3</v>
      </c>
      <c r="M4" s="33" t="s">
        <v>52</v>
      </c>
      <c r="N4" s="75"/>
      <c r="O4" s="75"/>
    </row>
    <row r="5" spans="1:17" s="5" customFormat="1" ht="25.5">
      <c r="A5" s="33" t="s">
        <v>95</v>
      </c>
      <c r="B5" s="22">
        <v>71</v>
      </c>
      <c r="C5" s="22">
        <v>3</v>
      </c>
      <c r="D5" s="22">
        <v>71</v>
      </c>
      <c r="E5" s="22">
        <v>4</v>
      </c>
      <c r="F5" s="22">
        <v>66</v>
      </c>
      <c r="G5" s="22">
        <v>4</v>
      </c>
      <c r="H5" s="22">
        <v>71</v>
      </c>
      <c r="I5" s="22">
        <v>4</v>
      </c>
      <c r="J5" s="22">
        <v>62</v>
      </c>
      <c r="K5" s="22">
        <v>4</v>
      </c>
      <c r="L5" s="22"/>
      <c r="M5" s="22"/>
      <c r="N5" s="22"/>
      <c r="O5" s="55">
        <f>90*(B5*C5+D5*E5+F5*G5+L5*M5+H5*I5+J5*K5)/((C5+E5+G5+M5+I5+K5)*100)+N5</f>
        <v>61.247368421052634</v>
      </c>
      <c r="Q5" s="102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18" t="s">
        <v>40</v>
      </c>
      <c r="B7" s="18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</sheetData>
  <sheetProtection/>
  <mergeCells count="10">
    <mergeCell ref="A1:O2"/>
    <mergeCell ref="B3:C3"/>
    <mergeCell ref="J3:K3"/>
    <mergeCell ref="L3:M3"/>
    <mergeCell ref="N3:N4"/>
    <mergeCell ref="O3:O4"/>
    <mergeCell ref="A3:A4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15.625" style="0" customWidth="1"/>
    <col min="2" max="2" width="7.625" style="0" customWidth="1"/>
    <col min="3" max="3" width="9.375" style="0" customWidth="1"/>
    <col min="4" max="4" width="6.625" style="0" customWidth="1"/>
    <col min="5" max="10" width="7.25390625" style="0" customWidth="1"/>
    <col min="11" max="11" width="10.00390625" style="0" customWidth="1"/>
    <col min="12" max="12" width="6.75390625" style="0" customWidth="1"/>
    <col min="13" max="13" width="8.625" style="0" customWidth="1"/>
  </cols>
  <sheetData>
    <row r="2" spans="1:15" ht="18.7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53.25" customHeight="1">
      <c r="A3" s="74" t="s">
        <v>0</v>
      </c>
      <c r="B3" s="75" t="s">
        <v>71</v>
      </c>
      <c r="C3" s="75"/>
      <c r="D3" s="75" t="s">
        <v>62</v>
      </c>
      <c r="E3" s="75"/>
      <c r="F3" s="75" t="s">
        <v>97</v>
      </c>
      <c r="G3" s="75"/>
      <c r="H3" s="75" t="s">
        <v>98</v>
      </c>
      <c r="I3" s="75"/>
      <c r="J3" s="75" t="s">
        <v>99</v>
      </c>
      <c r="K3" s="75"/>
      <c r="L3" s="75"/>
      <c r="M3" s="75"/>
      <c r="N3" s="75" t="s">
        <v>1</v>
      </c>
      <c r="O3" s="75" t="s">
        <v>2</v>
      </c>
    </row>
    <row r="4" spans="1:15" ht="25.5">
      <c r="A4" s="74"/>
      <c r="B4" s="22" t="s">
        <v>3</v>
      </c>
      <c r="C4" s="33" t="s">
        <v>52</v>
      </c>
      <c r="D4" s="22" t="s">
        <v>3</v>
      </c>
      <c r="E4" s="33" t="s">
        <v>52</v>
      </c>
      <c r="F4" s="22" t="s">
        <v>3</v>
      </c>
      <c r="G4" s="33" t="s">
        <v>52</v>
      </c>
      <c r="H4" s="22" t="s">
        <v>3</v>
      </c>
      <c r="I4" s="33" t="s">
        <v>52</v>
      </c>
      <c r="J4" s="22" t="s">
        <v>3</v>
      </c>
      <c r="K4" s="33" t="s">
        <v>52</v>
      </c>
      <c r="L4" s="22" t="s">
        <v>3</v>
      </c>
      <c r="M4" s="33" t="s">
        <v>52</v>
      </c>
      <c r="N4" s="75"/>
      <c r="O4" s="75"/>
    </row>
    <row r="5" spans="1:15" ht="25.5">
      <c r="A5" s="65" t="s">
        <v>10</v>
      </c>
      <c r="B5" s="64">
        <v>96</v>
      </c>
      <c r="C5" s="64">
        <v>3</v>
      </c>
      <c r="D5" s="64">
        <v>100</v>
      </c>
      <c r="E5" s="64">
        <v>4</v>
      </c>
      <c r="F5" s="64">
        <v>98</v>
      </c>
      <c r="G5" s="64">
        <v>4</v>
      </c>
      <c r="H5" s="64">
        <v>98</v>
      </c>
      <c r="I5" s="64">
        <v>4</v>
      </c>
      <c r="J5" s="64">
        <v>90</v>
      </c>
      <c r="K5" s="64">
        <v>1</v>
      </c>
      <c r="L5" s="64"/>
      <c r="M5" s="64"/>
      <c r="N5" s="64">
        <v>2</v>
      </c>
      <c r="O5" s="70">
        <f>90*(B5*C5+D5*E5+F5*G5+L5*M5+H5*I5+J5*K5)/((C5+E5+G5+M5+I5+K5)*100)+N5</f>
        <v>89.8625</v>
      </c>
    </row>
    <row r="6" spans="1:15" ht="12.75">
      <c r="A6" s="3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27"/>
    </row>
    <row r="7" spans="1:15" ht="12.75">
      <c r="A7" s="18" t="s">
        <v>40</v>
      </c>
      <c r="B7" s="18">
        <v>1</v>
      </c>
      <c r="C7" s="18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9" spans="1:15" ht="12.75">
      <c r="A9" s="83"/>
      <c r="B9" s="81"/>
      <c r="C9" s="81"/>
      <c r="D9" s="81"/>
      <c r="E9" s="81"/>
      <c r="F9" s="7"/>
      <c r="G9" s="7"/>
      <c r="H9" s="7"/>
      <c r="I9" s="7"/>
      <c r="J9" s="81"/>
      <c r="K9" s="81"/>
      <c r="L9" s="81"/>
      <c r="M9" s="81"/>
      <c r="N9" s="79"/>
      <c r="O9" s="80"/>
    </row>
    <row r="10" spans="1:15" ht="12.75">
      <c r="A10" s="8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9"/>
      <c r="O10" s="80"/>
    </row>
    <row r="11" spans="1:15" ht="15.75">
      <c r="A11" s="16"/>
      <c r="O11" s="6"/>
    </row>
    <row r="12" spans="1:15" ht="15.75">
      <c r="A12" s="16"/>
      <c r="B12" s="17"/>
      <c r="C12" s="17"/>
      <c r="O12" s="6"/>
    </row>
    <row r="13" spans="1:13" ht="12.75">
      <c r="A13" s="17"/>
      <c r="B13" s="84"/>
      <c r="C13" s="84"/>
      <c r="D13" s="81"/>
      <c r="E13" s="81"/>
      <c r="F13" s="7"/>
      <c r="G13" s="7"/>
      <c r="H13" s="7"/>
      <c r="I13" s="7"/>
      <c r="J13" s="81"/>
      <c r="K13" s="81"/>
      <c r="L13" s="81"/>
      <c r="M13" s="81"/>
    </row>
    <row r="14" spans="1:13" ht="12.75">
      <c r="A14" s="17"/>
      <c r="B14" s="18"/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3" ht="15.75" customHeight="1">
      <c r="A15" s="16"/>
      <c r="B15" s="17"/>
      <c r="C15" s="17"/>
    </row>
    <row r="16" spans="1:3" ht="12.75">
      <c r="A16" s="17"/>
      <c r="B16" s="17"/>
      <c r="C16" s="17"/>
    </row>
    <row r="26" spans="1:15" ht="18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9" spans="2:15" ht="12.75">
      <c r="B29" s="81"/>
      <c r="C29" s="81"/>
      <c r="D29" s="81"/>
      <c r="E29" s="81"/>
      <c r="F29" s="7"/>
      <c r="G29" s="7"/>
      <c r="H29" s="7"/>
      <c r="I29" s="7"/>
      <c r="J29" s="81"/>
      <c r="K29" s="81"/>
      <c r="L29" s="81"/>
      <c r="M29" s="81"/>
      <c r="N29" s="79"/>
      <c r="O29" s="80"/>
    </row>
    <row r="30" spans="2:15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9"/>
      <c r="O30" s="80"/>
    </row>
    <row r="33" spans="1:15" s="5" customFormat="1" ht="15.75">
      <c r="A33" s="20"/>
      <c r="O33" s="6"/>
    </row>
    <row r="38" spans="2:15" ht="12.75">
      <c r="B38" s="81"/>
      <c r="C38" s="81"/>
      <c r="D38" s="81"/>
      <c r="E38" s="81"/>
      <c r="F38" s="7"/>
      <c r="G38" s="7"/>
      <c r="H38" s="7"/>
      <c r="I38" s="7"/>
      <c r="J38" s="81"/>
      <c r="K38" s="81"/>
      <c r="L38" s="81"/>
      <c r="M38" s="81"/>
      <c r="N38" s="79"/>
      <c r="O38" s="80"/>
    </row>
    <row r="39" spans="2:15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79"/>
      <c r="O39" s="80"/>
    </row>
    <row r="42" spans="1:15" ht="15.75">
      <c r="A42" s="16"/>
      <c r="O42" s="6"/>
    </row>
    <row r="43" ht="12.75">
      <c r="A43" s="17"/>
    </row>
    <row r="44" ht="12.75">
      <c r="A44" s="17"/>
    </row>
    <row r="45" ht="12.75">
      <c r="A45" s="17"/>
    </row>
    <row r="46" ht="12.75">
      <c r="A46" s="17"/>
    </row>
  </sheetData>
  <sheetProtection/>
  <mergeCells count="34">
    <mergeCell ref="N9:N10"/>
    <mergeCell ref="F3:G3"/>
    <mergeCell ref="H3:I3"/>
    <mergeCell ref="A2:O2"/>
    <mergeCell ref="B13:C13"/>
    <mergeCell ref="D13:E13"/>
    <mergeCell ref="J13:K13"/>
    <mergeCell ref="A3:A4"/>
    <mergeCell ref="N3:N4"/>
    <mergeCell ref="O9:O10"/>
    <mergeCell ref="L13:M13"/>
    <mergeCell ref="O3:O4"/>
    <mergeCell ref="A9:A10"/>
    <mergeCell ref="N38:N39"/>
    <mergeCell ref="O38:O39"/>
    <mergeCell ref="N29:N30"/>
    <mergeCell ref="O29:O30"/>
    <mergeCell ref="A26:O26"/>
    <mergeCell ref="B29:C29"/>
    <mergeCell ref="D29:E29"/>
    <mergeCell ref="J29:K29"/>
    <mergeCell ref="L29:M29"/>
    <mergeCell ref="B38:C38"/>
    <mergeCell ref="D38:E38"/>
    <mergeCell ref="J38:K38"/>
    <mergeCell ref="L38:M38"/>
    <mergeCell ref="L3:M3"/>
    <mergeCell ref="J9:K9"/>
    <mergeCell ref="B3:C3"/>
    <mergeCell ref="D3:E3"/>
    <mergeCell ref="L9:M9"/>
    <mergeCell ref="B9:C9"/>
    <mergeCell ref="D9:E9"/>
    <mergeCell ref="J3:K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A1">
      <selection activeCell="Q21" sqref="Q21"/>
    </sheetView>
  </sheetViews>
  <sheetFormatPr defaultColWidth="9.00390625" defaultRowHeight="12.75"/>
  <cols>
    <col min="1" max="1" width="21.125" style="0" customWidth="1"/>
    <col min="2" max="2" width="8.00390625" style="0" customWidth="1"/>
    <col min="3" max="3" width="7.625" style="0" customWidth="1"/>
    <col min="4" max="4" width="5.75390625" style="0" customWidth="1"/>
    <col min="5" max="9" width="7.25390625" style="0" customWidth="1"/>
    <col min="10" max="10" width="6.00390625" style="0" customWidth="1"/>
    <col min="11" max="11" width="7.625" style="0" customWidth="1"/>
    <col min="12" max="12" width="6.00390625" style="0" customWidth="1"/>
    <col min="13" max="13" width="10.00390625" style="0" customWidth="1"/>
  </cols>
  <sheetData>
    <row r="1" spans="1:15" ht="18.75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5" ht="58.5" customHeight="1">
      <c r="A3" s="74" t="s">
        <v>0</v>
      </c>
      <c r="B3" s="75" t="s">
        <v>100</v>
      </c>
      <c r="C3" s="75"/>
      <c r="D3" s="77" t="s">
        <v>101</v>
      </c>
      <c r="E3" s="78"/>
      <c r="F3" s="77" t="s">
        <v>102</v>
      </c>
      <c r="G3" s="78"/>
      <c r="H3" s="77" t="s">
        <v>103</v>
      </c>
      <c r="I3" s="78"/>
      <c r="J3" s="75"/>
      <c r="K3" s="75"/>
      <c r="L3" s="75"/>
      <c r="M3" s="75"/>
      <c r="N3" s="75" t="s">
        <v>1</v>
      </c>
      <c r="O3" s="75" t="s">
        <v>2</v>
      </c>
    </row>
    <row r="4" spans="1:15" ht="25.5">
      <c r="A4" s="74"/>
      <c r="B4" s="22" t="s">
        <v>3</v>
      </c>
      <c r="C4" s="33" t="s">
        <v>52</v>
      </c>
      <c r="D4" s="22" t="s">
        <v>3</v>
      </c>
      <c r="E4" s="33" t="s">
        <v>52</v>
      </c>
      <c r="F4" s="22" t="s">
        <v>3</v>
      </c>
      <c r="G4" s="33" t="s">
        <v>52</v>
      </c>
      <c r="H4" s="22" t="s">
        <v>3</v>
      </c>
      <c r="I4" s="33" t="s">
        <v>52</v>
      </c>
      <c r="J4" s="22" t="s">
        <v>3</v>
      </c>
      <c r="K4" s="33" t="s">
        <v>52</v>
      </c>
      <c r="L4" s="22" t="s">
        <v>3</v>
      </c>
      <c r="M4" s="33" t="s">
        <v>52</v>
      </c>
      <c r="N4" s="75"/>
      <c r="O4" s="75"/>
    </row>
    <row r="5" spans="1:17" s="2" customFormat="1" ht="27" customHeight="1">
      <c r="A5" s="46" t="s">
        <v>54</v>
      </c>
      <c r="B5" s="25">
        <v>92</v>
      </c>
      <c r="C5" s="25">
        <v>3</v>
      </c>
      <c r="D5" s="25">
        <v>82</v>
      </c>
      <c r="E5" s="25">
        <v>3</v>
      </c>
      <c r="F5" s="25">
        <v>83</v>
      </c>
      <c r="G5" s="25">
        <v>4</v>
      </c>
      <c r="H5" s="25">
        <v>77</v>
      </c>
      <c r="I5" s="25">
        <v>4</v>
      </c>
      <c r="J5" s="25"/>
      <c r="K5" s="25"/>
      <c r="L5" s="25"/>
      <c r="M5" s="25"/>
      <c r="N5" s="25"/>
      <c r="O5" s="23">
        <f>90*(B5*C5+D5*E5+F5*G5+L5*M5+H5*I5+J5*K5)/((C5+E5+G5+M5+I5+K5)*100)+N5</f>
        <v>74.7</v>
      </c>
      <c r="Q5" s="101"/>
    </row>
    <row r="6" spans="1:15" ht="12.75">
      <c r="A6" s="39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8">
        <f>AVERAGE(O5:O5)</f>
        <v>74.7</v>
      </c>
    </row>
    <row r="7" spans="1:15" ht="12.75">
      <c r="A7" s="18" t="s">
        <v>40</v>
      </c>
      <c r="B7" s="8">
        <v>4</v>
      </c>
      <c r="C7" s="8">
        <f>0.43*B7</f>
        <v>1.72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</sheetData>
  <sheetProtection/>
  <mergeCells count="10">
    <mergeCell ref="A1:O1"/>
    <mergeCell ref="A3:A4"/>
    <mergeCell ref="B3:C3"/>
    <mergeCell ref="D3:E3"/>
    <mergeCell ref="J3:K3"/>
    <mergeCell ref="L3:M3"/>
    <mergeCell ref="N3:N4"/>
    <mergeCell ref="O3:O4"/>
    <mergeCell ref="F3:G3"/>
    <mergeCell ref="H3:I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20.875" style="0" customWidth="1"/>
    <col min="2" max="2" width="7.125" style="0" customWidth="1"/>
    <col min="3" max="3" width="8.375" style="0" customWidth="1"/>
    <col min="4" max="4" width="6.00390625" style="0" customWidth="1"/>
    <col min="5" max="9" width="8.625" style="0" customWidth="1"/>
    <col min="10" max="10" width="7.125" style="0" customWidth="1"/>
    <col min="11" max="11" width="9.25390625" style="0" customWidth="1"/>
    <col min="12" max="12" width="6.375" style="0" customWidth="1"/>
    <col min="13" max="13" width="8.125" style="0" customWidth="1"/>
  </cols>
  <sheetData>
    <row r="1" spans="1:15" ht="28.5" customHeight="1">
      <c r="A1" s="91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ht="46.5" customHeight="1">
      <c r="A2" s="74" t="s">
        <v>0</v>
      </c>
      <c r="B2" s="75" t="s">
        <v>62</v>
      </c>
      <c r="C2" s="75"/>
      <c r="D2" s="75" t="s">
        <v>97</v>
      </c>
      <c r="E2" s="75"/>
      <c r="F2" s="77" t="s">
        <v>104</v>
      </c>
      <c r="G2" s="78"/>
      <c r="H2" s="77" t="s">
        <v>105</v>
      </c>
      <c r="I2" s="78"/>
      <c r="J2" s="77" t="s">
        <v>106</v>
      </c>
      <c r="K2" s="78"/>
      <c r="L2" s="75"/>
      <c r="M2" s="75"/>
      <c r="N2" s="75" t="s">
        <v>1</v>
      </c>
      <c r="O2" s="75" t="s">
        <v>2</v>
      </c>
    </row>
    <row r="3" spans="1:15" ht="17.25" customHeight="1">
      <c r="A3" s="74"/>
      <c r="B3" s="22" t="s">
        <v>3</v>
      </c>
      <c r="C3" s="33" t="s">
        <v>52</v>
      </c>
      <c r="D3" s="22" t="s">
        <v>3</v>
      </c>
      <c r="E3" s="33" t="s">
        <v>52</v>
      </c>
      <c r="F3" s="22" t="s">
        <v>3</v>
      </c>
      <c r="G3" s="33" t="s">
        <v>52</v>
      </c>
      <c r="H3" s="22" t="s">
        <v>3</v>
      </c>
      <c r="I3" s="33" t="s">
        <v>52</v>
      </c>
      <c r="J3" s="22" t="s">
        <v>3</v>
      </c>
      <c r="K3" s="33" t="s">
        <v>52</v>
      </c>
      <c r="L3" s="22" t="s">
        <v>3</v>
      </c>
      <c r="M3" s="33" t="s">
        <v>52</v>
      </c>
      <c r="N3" s="75"/>
      <c r="O3" s="75"/>
    </row>
    <row r="4" spans="1:15" ht="25.5">
      <c r="A4" s="40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</row>
    <row r="5" spans="1:15" ht="25.5">
      <c r="A5" s="65" t="s">
        <v>34</v>
      </c>
      <c r="B5" s="64">
        <v>100</v>
      </c>
      <c r="C5" s="64">
        <v>4</v>
      </c>
      <c r="D5" s="64">
        <v>98</v>
      </c>
      <c r="E5" s="64">
        <v>4</v>
      </c>
      <c r="F5" s="64">
        <v>93</v>
      </c>
      <c r="G5" s="64">
        <v>3</v>
      </c>
      <c r="H5" s="64">
        <v>94</v>
      </c>
      <c r="I5" s="64">
        <v>4</v>
      </c>
      <c r="J5" s="64">
        <v>90</v>
      </c>
      <c r="K5" s="64">
        <v>1</v>
      </c>
      <c r="L5" s="64"/>
      <c r="M5" s="64"/>
      <c r="N5" s="64">
        <v>4</v>
      </c>
      <c r="O5" s="70">
        <f>90*(B5*C5+D5*E5+F5*G5+L5*M5+H5*I5+J5*K5)/((C5+E5+G5+M5+I5+K5)*100)+N5</f>
        <v>90.45625</v>
      </c>
    </row>
    <row r="6" spans="1:15" ht="12.75">
      <c r="A6" s="45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5">
        <f>AVERAGE(O4:O5)</f>
        <v>90.45625</v>
      </c>
    </row>
    <row r="7" spans="1:15" ht="12.75">
      <c r="A7" s="18" t="s">
        <v>40</v>
      </c>
      <c r="B7" s="18">
        <v>2</v>
      </c>
      <c r="C7" s="18">
        <f>0.43*B7</f>
        <v>0.86</v>
      </c>
      <c r="D7" s="18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3" ht="12.75">
      <c r="A8" s="17"/>
      <c r="B8" s="17"/>
      <c r="C8" s="17"/>
    </row>
    <row r="9" spans="1:3" ht="12.75">
      <c r="A9" s="17"/>
      <c r="B9" s="17"/>
      <c r="C9" s="17"/>
    </row>
    <row r="10" spans="1:3" ht="12.75">
      <c r="A10" s="17"/>
      <c r="B10" s="17"/>
      <c r="C10" s="17"/>
    </row>
    <row r="11" spans="1:3" ht="12.75">
      <c r="A11" s="17"/>
      <c r="B11" s="17"/>
      <c r="C11" s="17"/>
    </row>
    <row r="12" spans="1:3" ht="12.75">
      <c r="A12" s="17"/>
      <c r="B12" s="17"/>
      <c r="C12" s="17"/>
    </row>
    <row r="13" spans="1:3" ht="12.75">
      <c r="A13" s="17"/>
      <c r="B13" s="17"/>
      <c r="C13" s="17"/>
    </row>
    <row r="14" spans="1:3" ht="12.75">
      <c r="A14" s="17"/>
      <c r="B14" s="17"/>
      <c r="C14" s="17"/>
    </row>
    <row r="15" spans="1:15" ht="12.75">
      <c r="A15" s="90"/>
      <c r="B15" s="84"/>
      <c r="C15" s="84"/>
      <c r="D15" s="81"/>
      <c r="E15" s="81"/>
      <c r="F15" s="7"/>
      <c r="G15" s="7"/>
      <c r="H15" s="7"/>
      <c r="I15" s="7"/>
      <c r="J15" s="81"/>
      <c r="K15" s="81"/>
      <c r="L15" s="81"/>
      <c r="M15" s="81"/>
      <c r="N15" s="79"/>
      <c r="O15" s="80"/>
    </row>
    <row r="16" spans="1:15" ht="12.75">
      <c r="A16" s="90"/>
      <c r="B16" s="18"/>
      <c r="C16" s="18"/>
      <c r="D16" s="8"/>
      <c r="E16" s="8"/>
      <c r="F16" s="8"/>
      <c r="G16" s="8"/>
      <c r="H16" s="8"/>
      <c r="I16" s="8"/>
      <c r="J16" s="8"/>
      <c r="K16" s="8"/>
      <c r="L16" s="8"/>
      <c r="M16" s="8"/>
      <c r="N16" s="79"/>
      <c r="O16" s="80"/>
    </row>
    <row r="17" spans="1:15" ht="15.75">
      <c r="A17" s="19"/>
      <c r="B17" s="17"/>
      <c r="C17" s="17"/>
      <c r="O17" s="6"/>
    </row>
    <row r="18" spans="1:15" ht="12.75">
      <c r="A18" s="17"/>
      <c r="B18" s="17"/>
      <c r="C18" s="17"/>
      <c r="O18" s="6"/>
    </row>
    <row r="20" ht="15.75">
      <c r="A20" s="19"/>
    </row>
  </sheetData>
  <sheetProtection/>
  <mergeCells count="17">
    <mergeCell ref="A1:O1"/>
    <mergeCell ref="B2:C2"/>
    <mergeCell ref="D2:E2"/>
    <mergeCell ref="J2:K2"/>
    <mergeCell ref="L2:M2"/>
    <mergeCell ref="O2:O3"/>
    <mergeCell ref="A2:A3"/>
    <mergeCell ref="N2:N3"/>
    <mergeCell ref="F2:G2"/>
    <mergeCell ref="H2:I2"/>
    <mergeCell ref="A15:A16"/>
    <mergeCell ref="L15:M15"/>
    <mergeCell ref="B15:C15"/>
    <mergeCell ref="D15:E15"/>
    <mergeCell ref="J15:K15"/>
    <mergeCell ref="O15:O16"/>
    <mergeCell ref="N15:N1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H3" sqref="H3:I3"/>
    </sheetView>
  </sheetViews>
  <sheetFormatPr defaultColWidth="9.00390625" defaultRowHeight="12.75"/>
  <cols>
    <col min="1" max="1" width="16.375" style="0" customWidth="1"/>
    <col min="2" max="2" width="6.25390625" style="0" customWidth="1"/>
    <col min="3" max="4" width="7.75390625" style="0" customWidth="1"/>
    <col min="5" max="5" width="8.125" style="0" customWidth="1"/>
    <col min="6" max="6" width="6.25390625" style="0" customWidth="1"/>
    <col min="7" max="7" width="8.375" style="0" customWidth="1"/>
    <col min="8" max="8" width="5.75390625" style="0" customWidth="1"/>
    <col min="9" max="9" width="8.75390625" style="0" customWidth="1"/>
  </cols>
  <sheetData>
    <row r="1" spans="1:11" ht="20.25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9.5" customHeight="1">
      <c r="A3" s="74" t="s">
        <v>0</v>
      </c>
      <c r="B3" s="75" t="s">
        <v>81</v>
      </c>
      <c r="C3" s="75"/>
      <c r="D3" s="75" t="s">
        <v>82</v>
      </c>
      <c r="E3" s="75"/>
      <c r="F3" s="75" t="s">
        <v>83</v>
      </c>
      <c r="G3" s="75"/>
      <c r="H3" s="75" t="s">
        <v>71</v>
      </c>
      <c r="I3" s="75"/>
      <c r="J3" s="75" t="s">
        <v>1</v>
      </c>
      <c r="K3" s="75" t="s">
        <v>2</v>
      </c>
    </row>
    <row r="4" spans="1:11" ht="12.75">
      <c r="A4" s="74"/>
      <c r="B4" s="22" t="s">
        <v>3</v>
      </c>
      <c r="C4" s="33" t="s">
        <v>52</v>
      </c>
      <c r="D4" s="22" t="s">
        <v>3</v>
      </c>
      <c r="E4" s="33" t="s">
        <v>52</v>
      </c>
      <c r="F4" s="22" t="s">
        <v>3</v>
      </c>
      <c r="G4" s="33" t="s">
        <v>52</v>
      </c>
      <c r="H4" s="22" t="s">
        <v>3</v>
      </c>
      <c r="I4" s="33" t="s">
        <v>52</v>
      </c>
      <c r="J4" s="75"/>
      <c r="K4" s="75"/>
    </row>
    <row r="5" spans="1:11" s="5" customFormat="1" ht="38.25">
      <c r="A5" s="33" t="s">
        <v>22</v>
      </c>
      <c r="B5" s="22">
        <v>68</v>
      </c>
      <c r="C5" s="22">
        <v>4</v>
      </c>
      <c r="D5" s="22">
        <v>65</v>
      </c>
      <c r="E5" s="22">
        <v>4</v>
      </c>
      <c r="F5" s="22">
        <v>62</v>
      </c>
      <c r="G5" s="22">
        <v>4</v>
      </c>
      <c r="H5" s="22">
        <v>60</v>
      </c>
      <c r="I5" s="22">
        <v>4</v>
      </c>
      <c r="J5" s="22"/>
      <c r="K5" s="22">
        <f>90*(B5*C5+D5*E5+F5*G5+H5*I5)/((C5+E5+G5+I5)*100)+J5</f>
        <v>57.375</v>
      </c>
    </row>
    <row r="7" spans="1:11" ht="12.75">
      <c r="A7" s="18" t="s">
        <v>40</v>
      </c>
      <c r="B7" s="18">
        <v>1</v>
      </c>
      <c r="C7" s="18"/>
      <c r="D7" s="17"/>
      <c r="E7" s="17"/>
      <c r="F7" s="17"/>
      <c r="G7" s="17"/>
      <c r="H7" s="17"/>
      <c r="I7" s="17"/>
      <c r="J7" s="17"/>
      <c r="K7" s="17"/>
    </row>
  </sheetData>
  <sheetProtection/>
  <mergeCells count="8">
    <mergeCell ref="A1:K2"/>
    <mergeCell ref="J3:J4"/>
    <mergeCell ref="K3:K4"/>
    <mergeCell ref="B3:C3"/>
    <mergeCell ref="D3:E3"/>
    <mergeCell ref="F3:G3"/>
    <mergeCell ref="H3:I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21.125" style="0" customWidth="1"/>
    <col min="2" max="2" width="8.00390625" style="0" customWidth="1"/>
    <col min="3" max="3" width="7.625" style="0" customWidth="1"/>
    <col min="4" max="4" width="5.75390625" style="0" customWidth="1"/>
    <col min="5" max="7" width="7.25390625" style="0" customWidth="1"/>
    <col min="8" max="8" width="7.125" style="0" customWidth="1"/>
    <col min="9" max="9" width="7.625" style="0" customWidth="1"/>
    <col min="10" max="10" width="6.00390625" style="0" customWidth="1"/>
    <col min="11" max="11" width="7.375" style="0" customWidth="1"/>
  </cols>
  <sheetData>
    <row r="1" spans="1:13" ht="18.75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3" spans="1:13" ht="58.5" customHeight="1">
      <c r="A3" s="74" t="s">
        <v>0</v>
      </c>
      <c r="B3" s="75" t="s">
        <v>82</v>
      </c>
      <c r="C3" s="75"/>
      <c r="D3" s="77" t="s">
        <v>107</v>
      </c>
      <c r="E3" s="78"/>
      <c r="F3" s="77" t="s">
        <v>4</v>
      </c>
      <c r="G3" s="78"/>
      <c r="H3" s="75" t="s">
        <v>71</v>
      </c>
      <c r="I3" s="75"/>
      <c r="J3" s="75"/>
      <c r="K3" s="75"/>
      <c r="L3" s="75" t="s">
        <v>1</v>
      </c>
      <c r="M3" s="75" t="s">
        <v>2</v>
      </c>
    </row>
    <row r="4" spans="1:13" ht="25.5">
      <c r="A4" s="74"/>
      <c r="B4" s="22" t="s">
        <v>3</v>
      </c>
      <c r="C4" s="33" t="s">
        <v>52</v>
      </c>
      <c r="D4" s="22" t="s">
        <v>3</v>
      </c>
      <c r="E4" s="33" t="s">
        <v>52</v>
      </c>
      <c r="F4" s="22" t="s">
        <v>3</v>
      </c>
      <c r="G4" s="33" t="s">
        <v>52</v>
      </c>
      <c r="H4" s="22" t="s">
        <v>3</v>
      </c>
      <c r="I4" s="33" t="s">
        <v>52</v>
      </c>
      <c r="J4" s="22" t="s">
        <v>3</v>
      </c>
      <c r="K4" s="33" t="s">
        <v>52</v>
      </c>
      <c r="L4" s="75"/>
      <c r="M4" s="75"/>
    </row>
    <row r="5" spans="1:13" ht="16.5" customHeight="1">
      <c r="A5" s="59" t="s">
        <v>15</v>
      </c>
      <c r="B5" s="64">
        <v>90</v>
      </c>
      <c r="C5" s="64">
        <v>4</v>
      </c>
      <c r="D5" s="64">
        <v>95</v>
      </c>
      <c r="E5" s="64">
        <v>4</v>
      </c>
      <c r="F5" s="64">
        <v>88</v>
      </c>
      <c r="G5" s="64">
        <v>4</v>
      </c>
      <c r="H5" s="64">
        <v>96</v>
      </c>
      <c r="I5" s="64">
        <v>4</v>
      </c>
      <c r="J5" s="64"/>
      <c r="K5" s="64"/>
      <c r="L5" s="64"/>
      <c r="M5" s="69">
        <f>90*(B5*C5+D5*E5+H5*I5+J5*K5+F5*G5)/((C5+E5+I5+K5+G5)*100)+L5</f>
        <v>83.025</v>
      </c>
    </row>
    <row r="6" spans="1:13" s="2" customFormat="1" ht="26.25" customHeight="1">
      <c r="A6" s="46" t="s">
        <v>48</v>
      </c>
      <c r="B6" s="25">
        <v>60</v>
      </c>
      <c r="C6" s="25">
        <v>4</v>
      </c>
      <c r="D6" s="25">
        <v>61</v>
      </c>
      <c r="E6" s="25">
        <v>4</v>
      </c>
      <c r="F6" s="25">
        <v>61</v>
      </c>
      <c r="G6" s="25">
        <v>4</v>
      </c>
      <c r="H6" s="25">
        <v>62</v>
      </c>
      <c r="I6" s="25">
        <v>4</v>
      </c>
      <c r="J6" s="25"/>
      <c r="K6" s="25"/>
      <c r="L6" s="25"/>
      <c r="M6" s="54">
        <f>90*(B6*C6+D6*E6+H6*I6+J6*K6+F6*G6)/((C6+E6+I6+K6+G6)*100)+L6</f>
        <v>54.9</v>
      </c>
    </row>
    <row r="7" spans="1:13" ht="28.5" customHeight="1">
      <c r="A7" s="47" t="s">
        <v>16</v>
      </c>
      <c r="B7" s="22">
        <v>78</v>
      </c>
      <c r="C7" s="22">
        <v>4</v>
      </c>
      <c r="D7" s="22">
        <v>85</v>
      </c>
      <c r="E7" s="22">
        <v>4</v>
      </c>
      <c r="F7" s="22">
        <v>81</v>
      </c>
      <c r="G7" s="22">
        <v>4</v>
      </c>
      <c r="H7" s="22">
        <v>95</v>
      </c>
      <c r="I7" s="22">
        <v>4</v>
      </c>
      <c r="J7" s="22"/>
      <c r="K7" s="22"/>
      <c r="L7" s="22"/>
      <c r="M7" s="54">
        <f>90*(B7*C7+D7*E7+H7*I7+J7*K7+F7*G7)/((C7+E7+I7+K7+G7)*100)+L7</f>
        <v>76.275</v>
      </c>
    </row>
    <row r="8" spans="1:13" ht="12.75">
      <c r="A8" s="39" t="s">
        <v>51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2">
        <f>AVERAGE(M5:M7)</f>
        <v>71.4</v>
      </c>
    </row>
    <row r="9" spans="1:13" ht="12.75">
      <c r="A9" s="18" t="s">
        <v>40</v>
      </c>
      <c r="B9" s="8">
        <v>4</v>
      </c>
      <c r="C9" s="8">
        <f>0.43*B9</f>
        <v>1.72</v>
      </c>
      <c r="D9" s="8"/>
      <c r="E9" s="8"/>
      <c r="F9" s="8"/>
      <c r="G9" s="8"/>
      <c r="H9" s="8"/>
      <c r="I9" s="8"/>
      <c r="J9" s="8"/>
      <c r="K9" s="8"/>
      <c r="L9" s="8"/>
      <c r="M9" s="8"/>
    </row>
  </sheetData>
  <sheetProtection/>
  <mergeCells count="9">
    <mergeCell ref="A1:M1"/>
    <mergeCell ref="A3:A4"/>
    <mergeCell ref="B3:C3"/>
    <mergeCell ref="D3:E3"/>
    <mergeCell ref="H3:I3"/>
    <mergeCell ref="J3:K3"/>
    <mergeCell ref="L3:L4"/>
    <mergeCell ref="M3:M4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zoomScalePageLayoutView="0" workbookViewId="0" topLeftCell="A4">
      <selection activeCell="O6" sqref="O6:O13"/>
    </sheetView>
  </sheetViews>
  <sheetFormatPr defaultColWidth="9.00390625" defaultRowHeight="12.75"/>
  <cols>
    <col min="1" max="1" width="14.125" style="0" customWidth="1"/>
    <col min="2" max="2" width="7.00390625" style="0" customWidth="1"/>
    <col min="3" max="3" width="8.75390625" style="0" customWidth="1"/>
    <col min="4" max="4" width="6.00390625" style="0" customWidth="1"/>
    <col min="5" max="5" width="9.125" style="0" customWidth="1"/>
    <col min="6" max="6" width="6.875" style="0" customWidth="1"/>
    <col min="7" max="7" width="8.25390625" style="0" customWidth="1"/>
    <col min="8" max="8" width="6.875" style="0" customWidth="1"/>
    <col min="9" max="9" width="9.875" style="0" customWidth="1"/>
    <col min="10" max="10" width="7.25390625" style="0" customWidth="1"/>
    <col min="12" max="12" width="8.00390625" style="0" customWidth="1"/>
  </cols>
  <sheetData>
    <row r="2" spans="1:13" ht="18.75">
      <c r="A2" s="94" t="s">
        <v>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3" ht="53.25" customHeight="1">
      <c r="A4" s="74" t="s">
        <v>0</v>
      </c>
      <c r="B4" s="75" t="s">
        <v>108</v>
      </c>
      <c r="C4" s="75"/>
      <c r="D4" s="75" t="s">
        <v>109</v>
      </c>
      <c r="E4" s="75"/>
      <c r="F4" s="75" t="s">
        <v>110</v>
      </c>
      <c r="G4" s="75"/>
      <c r="H4" s="75" t="s">
        <v>111</v>
      </c>
      <c r="I4" s="75"/>
      <c r="J4" s="75" t="s">
        <v>112</v>
      </c>
      <c r="K4" s="75"/>
      <c r="L4" s="75" t="s">
        <v>1</v>
      </c>
      <c r="M4" s="75" t="s">
        <v>2</v>
      </c>
    </row>
    <row r="5" spans="1:13" ht="1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75"/>
      <c r="M5" s="75"/>
    </row>
    <row r="6" spans="1:14" ht="26.25">
      <c r="A6" s="71" t="s">
        <v>24</v>
      </c>
      <c r="B6" s="64">
        <v>98</v>
      </c>
      <c r="C6" s="64">
        <v>5</v>
      </c>
      <c r="D6" s="64">
        <v>97</v>
      </c>
      <c r="E6" s="64">
        <v>4</v>
      </c>
      <c r="F6" s="64">
        <v>95</v>
      </c>
      <c r="G6" s="64">
        <v>5</v>
      </c>
      <c r="H6" s="64">
        <v>100</v>
      </c>
      <c r="I6" s="64">
        <v>4</v>
      </c>
      <c r="J6" s="64">
        <v>95</v>
      </c>
      <c r="K6" s="64">
        <v>4</v>
      </c>
      <c r="L6" s="64">
        <v>10</v>
      </c>
      <c r="M6" s="69">
        <f aca="true" t="shared" si="0" ref="M6:M13">90*(B6*C6+D6*E6+F6*G6+H6*I6+J6*K6)/((C6+E6+G6+I6+K6)*100)+L6</f>
        <v>97.25909090909092</v>
      </c>
      <c r="N6" s="1"/>
    </row>
    <row r="7" spans="1:14" s="2" customFormat="1" ht="26.25">
      <c r="A7" s="26" t="s">
        <v>49</v>
      </c>
      <c r="B7" s="24">
        <v>71</v>
      </c>
      <c r="C7" s="24">
        <v>5</v>
      </c>
      <c r="D7" s="24">
        <v>70</v>
      </c>
      <c r="E7" s="24">
        <v>4</v>
      </c>
      <c r="F7" s="24">
        <v>66</v>
      </c>
      <c r="G7" s="24">
        <v>5</v>
      </c>
      <c r="H7" s="24">
        <v>70</v>
      </c>
      <c r="I7" s="24">
        <v>4</v>
      </c>
      <c r="J7" s="24">
        <v>60</v>
      </c>
      <c r="K7" s="24">
        <v>4</v>
      </c>
      <c r="L7" s="24"/>
      <c r="M7" s="54">
        <f t="shared" si="0"/>
        <v>60.75</v>
      </c>
      <c r="N7" s="1"/>
    </row>
    <row r="8" spans="1:14" s="2" customFormat="1" ht="39">
      <c r="A8" s="71" t="s">
        <v>50</v>
      </c>
      <c r="B8" s="64">
        <v>71</v>
      </c>
      <c r="C8" s="64">
        <v>5</v>
      </c>
      <c r="D8" s="64">
        <v>76</v>
      </c>
      <c r="E8" s="64">
        <v>4</v>
      </c>
      <c r="F8" s="64">
        <v>78</v>
      </c>
      <c r="G8" s="64">
        <v>5</v>
      </c>
      <c r="H8" s="64">
        <v>87</v>
      </c>
      <c r="I8" s="64">
        <v>4</v>
      </c>
      <c r="J8" s="64">
        <v>67</v>
      </c>
      <c r="K8" s="64">
        <v>4</v>
      </c>
      <c r="L8" s="64"/>
      <c r="M8" s="69">
        <f>90*(B8*C8+D8*E8+F8*G8+H8*I8+J8*K8)/((C8+E8+G8+I8+K8)*100)+L8</f>
        <v>68.11363636363636</v>
      </c>
      <c r="N8" s="1"/>
    </row>
    <row r="9" spans="1:14" s="2" customFormat="1" ht="26.25">
      <c r="A9" s="26" t="s">
        <v>61</v>
      </c>
      <c r="B9" s="24">
        <v>68</v>
      </c>
      <c r="C9" s="24">
        <v>5</v>
      </c>
      <c r="D9" s="24">
        <v>70</v>
      </c>
      <c r="E9" s="24">
        <v>4</v>
      </c>
      <c r="F9" s="24">
        <v>70</v>
      </c>
      <c r="G9" s="24">
        <v>5</v>
      </c>
      <c r="H9" s="24">
        <v>70</v>
      </c>
      <c r="I9" s="24">
        <v>4</v>
      </c>
      <c r="J9" s="24">
        <v>60</v>
      </c>
      <c r="K9" s="24">
        <v>4</v>
      </c>
      <c r="L9" s="24"/>
      <c r="M9" s="54">
        <f>90*(B9*C9+D9*E9+F9*G9+H9*I9+J9*K9)/((C9+E9+G9+I9+K9)*100)+L9</f>
        <v>60.95454545454545</v>
      </c>
      <c r="N9" s="1"/>
    </row>
    <row r="10" spans="1:13" ht="25.5">
      <c r="A10" s="71" t="s">
        <v>26</v>
      </c>
      <c r="B10" s="64">
        <v>93</v>
      </c>
      <c r="C10" s="64">
        <v>5</v>
      </c>
      <c r="D10" s="64">
        <v>90</v>
      </c>
      <c r="E10" s="64">
        <v>4</v>
      </c>
      <c r="F10" s="64">
        <v>93</v>
      </c>
      <c r="G10" s="64">
        <v>5</v>
      </c>
      <c r="H10" s="64">
        <v>95</v>
      </c>
      <c r="I10" s="64">
        <v>4</v>
      </c>
      <c r="J10" s="64">
        <v>90</v>
      </c>
      <c r="K10" s="64">
        <v>4</v>
      </c>
      <c r="L10" s="64"/>
      <c r="M10" s="69">
        <f t="shared" si="0"/>
        <v>83.04545454545455</v>
      </c>
    </row>
    <row r="11" spans="1:13" ht="38.25">
      <c r="A11" s="26" t="s">
        <v>58</v>
      </c>
      <c r="B11" s="24">
        <v>62</v>
      </c>
      <c r="C11" s="24">
        <v>5</v>
      </c>
      <c r="D11" s="24">
        <v>61</v>
      </c>
      <c r="E11" s="24">
        <v>4</v>
      </c>
      <c r="F11" s="24">
        <v>60</v>
      </c>
      <c r="G11" s="24">
        <v>5</v>
      </c>
      <c r="H11" s="24">
        <v>61</v>
      </c>
      <c r="I11" s="24">
        <v>4</v>
      </c>
      <c r="J11" s="24">
        <v>64</v>
      </c>
      <c r="K11" s="24">
        <v>4</v>
      </c>
      <c r="L11" s="24"/>
      <c r="M11" s="54">
        <f t="shared" si="0"/>
        <v>55.39090909090909</v>
      </c>
    </row>
    <row r="12" spans="1:13" ht="25.5">
      <c r="A12" s="26" t="s">
        <v>59</v>
      </c>
      <c r="B12" s="24">
        <v>61</v>
      </c>
      <c r="C12" s="24">
        <v>5</v>
      </c>
      <c r="D12" s="24">
        <v>61</v>
      </c>
      <c r="E12" s="24">
        <v>4</v>
      </c>
      <c r="F12" s="24">
        <v>60</v>
      </c>
      <c r="G12" s="24">
        <v>5</v>
      </c>
      <c r="H12" s="24">
        <v>73</v>
      </c>
      <c r="I12" s="24">
        <v>4</v>
      </c>
      <c r="J12" s="24">
        <v>63</v>
      </c>
      <c r="K12" s="24">
        <v>4</v>
      </c>
      <c r="L12" s="24"/>
      <c r="M12" s="54">
        <f t="shared" si="0"/>
        <v>56.986363636363635</v>
      </c>
    </row>
    <row r="13" spans="1:13" ht="38.25">
      <c r="A13" s="26" t="s">
        <v>60</v>
      </c>
      <c r="B13" s="24">
        <v>62</v>
      </c>
      <c r="C13" s="24">
        <v>5</v>
      </c>
      <c r="D13" s="24">
        <v>60</v>
      </c>
      <c r="E13" s="24">
        <v>4</v>
      </c>
      <c r="F13" s="24">
        <v>60</v>
      </c>
      <c r="G13" s="24">
        <v>5</v>
      </c>
      <c r="H13" s="24">
        <v>74</v>
      </c>
      <c r="I13" s="24">
        <v>4</v>
      </c>
      <c r="J13" s="24">
        <v>65</v>
      </c>
      <c r="K13" s="24">
        <v>4</v>
      </c>
      <c r="L13" s="24"/>
      <c r="M13" s="54">
        <f t="shared" si="0"/>
        <v>57.518181818181816</v>
      </c>
    </row>
    <row r="14" spans="1:13" ht="12.75">
      <c r="A14" s="39" t="s">
        <v>51</v>
      </c>
      <c r="B14" s="49"/>
      <c r="C14" s="49"/>
      <c r="D14" s="49"/>
      <c r="E14" s="50"/>
      <c r="F14" s="49"/>
      <c r="G14" s="49"/>
      <c r="H14" s="49"/>
      <c r="I14" s="49"/>
      <c r="J14" s="51"/>
      <c r="K14" s="51"/>
      <c r="L14" s="51"/>
      <c r="M14" s="51">
        <f>AVERAGE(M6:M13)</f>
        <v>67.50227272727273</v>
      </c>
    </row>
    <row r="15" spans="1:13" ht="12.7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18" t="s">
        <v>40</v>
      </c>
      <c r="B16" s="8">
        <v>8</v>
      </c>
      <c r="C16" s="8">
        <f>0.43*B16</f>
        <v>3.44</v>
      </c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9">
    <mergeCell ref="A2:M2"/>
    <mergeCell ref="M4:M5"/>
    <mergeCell ref="H4:I4"/>
    <mergeCell ref="J4:K4"/>
    <mergeCell ref="L4:L5"/>
    <mergeCell ref="A4:A5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5.25390625" style="0" customWidth="1"/>
    <col min="14" max="14" width="7.00390625" style="0" customWidth="1"/>
    <col min="17" max="17" width="14.75390625" style="0" customWidth="1"/>
  </cols>
  <sheetData>
    <row r="2" spans="1:15" ht="18.75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5.5" customHeight="1">
      <c r="A3" s="74" t="s">
        <v>0</v>
      </c>
      <c r="B3" s="75" t="s">
        <v>65</v>
      </c>
      <c r="C3" s="75"/>
      <c r="D3" s="75" t="s">
        <v>66</v>
      </c>
      <c r="E3" s="75"/>
      <c r="F3" s="75" t="s">
        <v>36</v>
      </c>
      <c r="G3" s="75"/>
      <c r="H3" s="75" t="s">
        <v>37</v>
      </c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75"/>
      <c r="O4" s="76"/>
    </row>
    <row r="5" spans="1:17" ht="44.25" customHeight="1">
      <c r="A5" s="59" t="s">
        <v>64</v>
      </c>
      <c r="B5" s="65">
        <v>96</v>
      </c>
      <c r="C5" s="65">
        <v>6</v>
      </c>
      <c r="D5" s="65">
        <v>98</v>
      </c>
      <c r="E5" s="65">
        <v>6</v>
      </c>
      <c r="F5" s="65">
        <v>100</v>
      </c>
      <c r="G5" s="65">
        <v>5</v>
      </c>
      <c r="H5" s="65">
        <v>98</v>
      </c>
      <c r="I5" s="65">
        <v>5</v>
      </c>
      <c r="J5" s="65"/>
      <c r="K5" s="65"/>
      <c r="L5" s="65"/>
      <c r="M5" s="65"/>
      <c r="N5" s="65">
        <v>4</v>
      </c>
      <c r="O5" s="64">
        <f>90*(B5*C5+D5*E5+J5*K5+L5*M5+F5*G5+H5*I5)/((C5+E5+K5+M5+G5+I5)*100)+N5</f>
        <v>92.11818181818182</v>
      </c>
      <c r="Q5" s="3"/>
    </row>
    <row r="6" spans="1:15" ht="13.5" customHeight="1">
      <c r="A6" s="56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7">
        <f>AVERAGE(O5:O5)</f>
        <v>92.11818181818182</v>
      </c>
    </row>
    <row r="7" spans="1:15" ht="12.75">
      <c r="A7" s="18" t="s">
        <v>40</v>
      </c>
      <c r="B7" s="18">
        <v>1</v>
      </c>
      <c r="C7" s="18">
        <f>B7*0.43</f>
        <v>0.43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</sheetData>
  <sheetProtection/>
  <mergeCells count="10">
    <mergeCell ref="A2:O2"/>
    <mergeCell ref="A3:A4"/>
    <mergeCell ref="B3:C3"/>
    <mergeCell ref="D3:E3"/>
    <mergeCell ref="F3:G3"/>
    <mergeCell ref="H3:I3"/>
    <mergeCell ref="J3:K3"/>
    <mergeCell ref="L3:M3"/>
    <mergeCell ref="N3:N4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15.00390625" style="0" customWidth="1"/>
    <col min="2" max="2" width="7.625" style="0" customWidth="1"/>
    <col min="3" max="3" width="7.375" style="0" customWidth="1"/>
    <col min="4" max="4" width="7.25390625" style="0" customWidth="1"/>
    <col min="5" max="5" width="7.375" style="0" customWidth="1"/>
    <col min="6" max="6" width="7.25390625" style="0" customWidth="1"/>
    <col min="7" max="7" width="8.625" style="0" customWidth="1"/>
    <col min="8" max="8" width="6.625" style="0" customWidth="1"/>
    <col min="9" max="9" width="7.875" style="0" customWidth="1"/>
    <col min="10" max="10" width="7.00390625" style="0" customWidth="1"/>
    <col min="11" max="11" width="7.25390625" style="0" customWidth="1"/>
    <col min="13" max="13" width="11.75390625" style="0" customWidth="1"/>
  </cols>
  <sheetData>
    <row r="2" spans="1:13" ht="18.75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4" ht="42" customHeight="1">
      <c r="A4" s="74" t="s">
        <v>0</v>
      </c>
      <c r="B4" s="75" t="s">
        <v>113</v>
      </c>
      <c r="C4" s="75"/>
      <c r="D4" s="75" t="s">
        <v>109</v>
      </c>
      <c r="E4" s="75"/>
      <c r="F4" s="77" t="s">
        <v>110</v>
      </c>
      <c r="G4" s="78"/>
      <c r="H4" s="75" t="s">
        <v>114</v>
      </c>
      <c r="I4" s="75"/>
      <c r="J4" s="75" t="s">
        <v>116</v>
      </c>
      <c r="K4" s="75"/>
      <c r="L4" s="75" t="s">
        <v>1</v>
      </c>
      <c r="M4" s="75" t="s">
        <v>2</v>
      </c>
      <c r="N4" s="8"/>
    </row>
    <row r="5" spans="1:14" ht="1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75"/>
      <c r="M5" s="75"/>
      <c r="N5" s="8"/>
    </row>
    <row r="6" spans="1:14" ht="29.25" customHeight="1">
      <c r="A6" s="47" t="s">
        <v>115</v>
      </c>
      <c r="B6" s="22">
        <v>95</v>
      </c>
      <c r="C6" s="33">
        <v>5</v>
      </c>
      <c r="D6" s="22">
        <v>93</v>
      </c>
      <c r="E6" s="33">
        <v>4</v>
      </c>
      <c r="F6" s="22">
        <v>90</v>
      </c>
      <c r="G6" s="33">
        <v>5</v>
      </c>
      <c r="H6" s="22">
        <v>95</v>
      </c>
      <c r="I6" s="33">
        <v>5</v>
      </c>
      <c r="J6" s="22">
        <v>93</v>
      </c>
      <c r="K6" s="33">
        <v>3</v>
      </c>
      <c r="L6" s="33"/>
      <c r="M6" s="22">
        <f>90*(B6*C6+D6*E6+F6*G6+H6*I6+J6*K6)/((C6+E6+G6+I6+K6)*100)+L6</f>
        <v>83.90454545454546</v>
      </c>
      <c r="N6" s="8"/>
    </row>
    <row r="7" spans="1:14" ht="38.25">
      <c r="A7" s="30" t="s">
        <v>27</v>
      </c>
      <c r="B7" s="22">
        <v>89</v>
      </c>
      <c r="C7" s="25">
        <v>5</v>
      </c>
      <c r="D7" s="25">
        <v>90</v>
      </c>
      <c r="E7" s="25">
        <v>4</v>
      </c>
      <c r="F7" s="25">
        <v>92</v>
      </c>
      <c r="G7" s="25">
        <v>5</v>
      </c>
      <c r="H7" s="25">
        <v>91</v>
      </c>
      <c r="I7" s="25">
        <v>5</v>
      </c>
      <c r="J7" s="22">
        <v>92</v>
      </c>
      <c r="K7" s="22">
        <v>3</v>
      </c>
      <c r="L7" s="22"/>
      <c r="M7" s="22">
        <f>90*(B7*C7+D7*E7+F7*G7+H7*I7+J7*K7)/((C7+E7+G7+I7+K7)*100)+L7</f>
        <v>81.65454545454546</v>
      </c>
      <c r="N7" s="13"/>
    </row>
    <row r="8" spans="1:14" ht="38.25">
      <c r="A8" s="66" t="s">
        <v>28</v>
      </c>
      <c r="B8" s="64">
        <v>95</v>
      </c>
      <c r="C8" s="64">
        <v>5</v>
      </c>
      <c r="D8" s="64">
        <v>92</v>
      </c>
      <c r="E8" s="64">
        <v>4</v>
      </c>
      <c r="F8" s="64">
        <v>90</v>
      </c>
      <c r="G8" s="64">
        <v>5</v>
      </c>
      <c r="H8" s="64">
        <v>93</v>
      </c>
      <c r="I8" s="64">
        <v>5</v>
      </c>
      <c r="J8" s="64">
        <v>90</v>
      </c>
      <c r="K8" s="64">
        <v>3</v>
      </c>
      <c r="L8" s="64">
        <v>10</v>
      </c>
      <c r="M8" s="64">
        <f>90*(B8*C8+D8*E8+F8*G8+H8*I8+J8*K8)/((C8+E8+G8+I8+K8)*100)+L8</f>
        <v>92.96363636363637</v>
      </c>
      <c r="N8" s="8"/>
    </row>
    <row r="9" spans="1:14" ht="12.75">
      <c r="A9" s="39" t="s">
        <v>51</v>
      </c>
      <c r="B9" s="6"/>
      <c r="C9" s="10"/>
      <c r="D9" s="10"/>
      <c r="E9" s="10"/>
      <c r="F9" s="10"/>
      <c r="G9" s="10"/>
      <c r="H9" s="10"/>
      <c r="I9" s="10"/>
      <c r="J9" s="6"/>
      <c r="K9" s="6"/>
      <c r="L9" s="6"/>
      <c r="M9" s="51">
        <f>AVERAGE(M7:M8)</f>
        <v>87.30909090909091</v>
      </c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18" t="s">
        <v>40</v>
      </c>
      <c r="B11" s="8">
        <v>3</v>
      </c>
      <c r="C11" s="8">
        <f>0.43*B11</f>
        <v>1.29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sheetProtection/>
  <mergeCells count="9">
    <mergeCell ref="A2:M2"/>
    <mergeCell ref="M4:M5"/>
    <mergeCell ref="H4:I4"/>
    <mergeCell ref="J4:K4"/>
    <mergeCell ref="L4:L5"/>
    <mergeCell ref="A4:A5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17.25390625" style="0" customWidth="1"/>
    <col min="2" max="2" width="8.375" style="0" customWidth="1"/>
    <col min="3" max="3" width="8.125" style="0" customWidth="1"/>
    <col min="4" max="4" width="8.25390625" style="0" customWidth="1"/>
    <col min="5" max="5" width="8.00390625" style="0" customWidth="1"/>
    <col min="6" max="6" width="8.75390625" style="0" customWidth="1"/>
    <col min="7" max="7" width="7.75390625" style="0" customWidth="1"/>
    <col min="8" max="8" width="7.625" style="0" customWidth="1"/>
    <col min="9" max="13" width="8.00390625" style="0" customWidth="1"/>
    <col min="14" max="14" width="9.625" style="0" customWidth="1"/>
    <col min="15" max="15" width="11.75390625" style="0" customWidth="1"/>
    <col min="16" max="16" width="6.125" style="0" customWidth="1"/>
    <col min="17" max="17" width="9.125" style="0" hidden="1" customWidth="1"/>
  </cols>
  <sheetData>
    <row r="2" spans="1:17" ht="18.75">
      <c r="A2" s="94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4" spans="1:17" s="3" customFormat="1" ht="39" customHeight="1">
      <c r="A4" s="74" t="s">
        <v>0</v>
      </c>
      <c r="B4" s="75" t="s">
        <v>117</v>
      </c>
      <c r="C4" s="75"/>
      <c r="D4" s="75" t="s">
        <v>118</v>
      </c>
      <c r="E4" s="75"/>
      <c r="F4" s="75" t="s">
        <v>119</v>
      </c>
      <c r="G4" s="75"/>
      <c r="H4" s="75" t="s">
        <v>120</v>
      </c>
      <c r="I4" s="75"/>
      <c r="J4" s="77" t="s">
        <v>121</v>
      </c>
      <c r="K4" s="78"/>
      <c r="L4" s="77" t="s">
        <v>122</v>
      </c>
      <c r="M4" s="78"/>
      <c r="N4" s="75" t="s">
        <v>1</v>
      </c>
      <c r="O4" s="95" t="s">
        <v>2</v>
      </c>
      <c r="P4" s="79"/>
      <c r="Q4" s="80"/>
    </row>
    <row r="5" spans="1:17" ht="18.7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22" t="s">
        <v>3</v>
      </c>
      <c r="M5" s="33" t="s">
        <v>52</v>
      </c>
      <c r="N5" s="75"/>
      <c r="O5" s="96"/>
      <c r="P5" s="79"/>
      <c r="Q5" s="80"/>
    </row>
    <row r="6" spans="1:18" s="2" customFormat="1" ht="32.25" customHeight="1">
      <c r="A6" s="65" t="s">
        <v>31</v>
      </c>
      <c r="B6" s="72">
        <v>92</v>
      </c>
      <c r="C6" s="72">
        <v>4</v>
      </c>
      <c r="D6" s="72">
        <v>95</v>
      </c>
      <c r="E6" s="72">
        <v>3</v>
      </c>
      <c r="F6" s="72">
        <v>84</v>
      </c>
      <c r="G6" s="72">
        <v>4</v>
      </c>
      <c r="H6" s="72">
        <v>95</v>
      </c>
      <c r="I6" s="72">
        <v>4</v>
      </c>
      <c r="J6" s="72">
        <v>90</v>
      </c>
      <c r="K6" s="72">
        <v>2</v>
      </c>
      <c r="L6" s="72">
        <v>90</v>
      </c>
      <c r="M6" s="72">
        <v>1</v>
      </c>
      <c r="N6" s="72">
        <v>7</v>
      </c>
      <c r="O6" s="64">
        <f>90*(B6*C6+D6*E6+F6*G6+H6*I6+J6*K6+L6*M6)/((C6+E6+G6+I6+K6+M6)*100)+N6</f>
        <v>88.95</v>
      </c>
      <c r="P6" s="12"/>
      <c r="Q6" s="10"/>
      <c r="R6" s="1"/>
    </row>
    <row r="7" spans="1:17" ht="12.7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18" t="s">
        <v>40</v>
      </c>
      <c r="B9" s="8">
        <v>3</v>
      </c>
      <c r="C9" s="8">
        <f>0.43*B9</f>
        <v>1.29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8"/>
      <c r="C11" s="8"/>
      <c r="D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8" spans="6:20" ht="12.75">
      <c r="F18" s="83"/>
      <c r="G18" s="81"/>
      <c r="H18" s="81"/>
      <c r="I18" s="7"/>
      <c r="J18" s="7"/>
      <c r="K18" s="7"/>
      <c r="L18" s="7"/>
      <c r="M18" s="7"/>
      <c r="N18" s="7"/>
      <c r="O18" s="81"/>
      <c r="P18" s="81"/>
      <c r="Q18" s="81"/>
      <c r="R18" s="81"/>
      <c r="S18" s="79"/>
      <c r="T18" s="80"/>
    </row>
    <row r="19" spans="6:20" ht="12.75">
      <c r="F19" s="8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9"/>
      <c r="T19" s="80"/>
    </row>
    <row r="20" spans="6:21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  <c r="U20" s="2"/>
    </row>
    <row r="21" spans="6:20" ht="12.75">
      <c r="F21" s="7"/>
      <c r="G21" s="6"/>
      <c r="H21" s="9"/>
      <c r="I21" s="10"/>
      <c r="J21" s="10"/>
      <c r="K21" s="10"/>
      <c r="L21" s="10"/>
      <c r="M21" s="10"/>
      <c r="N21" s="6"/>
      <c r="O21" s="6"/>
      <c r="P21" s="7"/>
      <c r="Q21" s="6"/>
      <c r="R21" s="7"/>
      <c r="S21" s="6"/>
      <c r="T21" s="6"/>
    </row>
    <row r="26" spans="1:15" ht="12.75">
      <c r="A26" s="83"/>
      <c r="B26" s="79"/>
      <c r="C26" s="79"/>
      <c r="D26" s="79"/>
      <c r="E26" s="79"/>
      <c r="F26" s="79"/>
      <c r="G26" s="79"/>
      <c r="H26" s="79"/>
      <c r="I26" s="79"/>
      <c r="J26" s="31"/>
      <c r="K26" s="31"/>
      <c r="L26" s="31"/>
      <c r="M26" s="31"/>
      <c r="N26" s="79"/>
      <c r="O26" s="80"/>
    </row>
    <row r="27" spans="1:15" ht="12.75">
      <c r="A27" s="8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9"/>
      <c r="O27" s="80"/>
    </row>
    <row r="28" spans="1:16" ht="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sheetProtection/>
  <mergeCells count="25">
    <mergeCell ref="A2:Q2"/>
    <mergeCell ref="Q4:Q5"/>
    <mergeCell ref="H4:I4"/>
    <mergeCell ref="P4:P5"/>
    <mergeCell ref="A4:A5"/>
    <mergeCell ref="B4:C4"/>
    <mergeCell ref="D4:E4"/>
    <mergeCell ref="F4:G4"/>
    <mergeCell ref="F18:F19"/>
    <mergeCell ref="G18:H18"/>
    <mergeCell ref="O18:P18"/>
    <mergeCell ref="J4:K4"/>
    <mergeCell ref="L4:M4"/>
    <mergeCell ref="N4:N5"/>
    <mergeCell ref="O4:O5"/>
    <mergeCell ref="T18:T19"/>
    <mergeCell ref="O26:O27"/>
    <mergeCell ref="A26:A27"/>
    <mergeCell ref="B26:C26"/>
    <mergeCell ref="D26:E26"/>
    <mergeCell ref="F26:G26"/>
    <mergeCell ref="H26:I26"/>
    <mergeCell ref="N26:N27"/>
    <mergeCell ref="Q18:R18"/>
    <mergeCell ref="S18:S19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16.25390625" style="0" customWidth="1"/>
    <col min="2" max="2" width="7.125" style="0" customWidth="1"/>
    <col min="3" max="3" width="8.375" style="0" customWidth="1"/>
    <col min="4" max="4" width="7.125" style="0" customWidth="1"/>
    <col min="5" max="5" width="9.375" style="0" customWidth="1"/>
    <col min="6" max="6" width="7.375" style="0" customWidth="1"/>
    <col min="7" max="7" width="8.375" style="0" customWidth="1"/>
    <col min="8" max="8" width="6.25390625" style="0" customWidth="1"/>
    <col min="9" max="9" width="9.00390625" style="0" customWidth="1"/>
    <col min="10" max="10" width="7.875" style="0" customWidth="1"/>
    <col min="11" max="11" width="8.625" style="0" customWidth="1"/>
    <col min="12" max="12" width="9.625" style="0" customWidth="1"/>
    <col min="13" max="13" width="14.00390625" style="0" customWidth="1"/>
    <col min="14" max="14" width="6.375" style="0" customWidth="1"/>
    <col min="15" max="15" width="0.2421875" style="0" customWidth="1"/>
    <col min="16" max="16" width="6.125" style="0" hidden="1" customWidth="1"/>
    <col min="17" max="17" width="9.125" style="0" hidden="1" customWidth="1"/>
  </cols>
  <sheetData>
    <row r="2" spans="1:17" ht="18.75">
      <c r="A2" s="94" t="s">
        <v>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4" spans="1:17" s="3" customFormat="1" ht="36" customHeight="1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 t="s">
        <v>1</v>
      </c>
      <c r="M4" s="95" t="s">
        <v>2</v>
      </c>
      <c r="N4" s="98"/>
      <c r="O4" s="98"/>
      <c r="P4" s="98"/>
      <c r="Q4" s="99"/>
    </row>
    <row r="5" spans="1:17" ht="17.25" customHeight="1">
      <c r="A5" s="74"/>
      <c r="B5" s="44" t="s">
        <v>3</v>
      </c>
      <c r="C5" s="33" t="s">
        <v>52</v>
      </c>
      <c r="D5" s="44" t="s">
        <v>3</v>
      </c>
      <c r="E5" s="33" t="s">
        <v>52</v>
      </c>
      <c r="F5" s="44" t="s">
        <v>3</v>
      </c>
      <c r="G5" s="33" t="s">
        <v>52</v>
      </c>
      <c r="H5" s="44" t="s">
        <v>3</v>
      </c>
      <c r="I5" s="33" t="s">
        <v>52</v>
      </c>
      <c r="J5" s="44" t="s">
        <v>3</v>
      </c>
      <c r="K5" s="33" t="s">
        <v>52</v>
      </c>
      <c r="L5" s="75"/>
      <c r="M5" s="96"/>
      <c r="N5" s="15"/>
      <c r="O5" s="15"/>
      <c r="P5" s="98"/>
      <c r="Q5" s="99"/>
    </row>
    <row r="6" spans="1:17" ht="26.25" customHeight="1">
      <c r="A6" s="26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54"/>
      <c r="N6" s="14"/>
      <c r="O6" s="14"/>
      <c r="P6" s="14"/>
      <c r="Q6" s="14"/>
    </row>
    <row r="7" spans="1:17" ht="12.75">
      <c r="A7" s="8"/>
      <c r="B7" s="6"/>
      <c r="C7" s="10"/>
      <c r="D7" s="10"/>
      <c r="E7" s="10"/>
      <c r="F7" s="10"/>
      <c r="G7" s="10"/>
      <c r="H7" s="10"/>
      <c r="I7" s="10"/>
      <c r="J7" s="6"/>
      <c r="K7" s="6"/>
      <c r="L7" s="6"/>
      <c r="M7" s="6"/>
      <c r="N7" s="6"/>
      <c r="O7" s="6"/>
      <c r="P7" s="6"/>
      <c r="Q7" s="6"/>
    </row>
    <row r="8" spans="1:17" ht="12.7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18" t="s">
        <v>40</v>
      </c>
      <c r="B9" s="8">
        <v>1</v>
      </c>
      <c r="C9" s="8"/>
      <c r="D9" s="8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6"/>
      <c r="O11" s="6"/>
      <c r="P11" s="6"/>
      <c r="Q11" s="6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3"/>
      <c r="B14" s="81"/>
      <c r="C14" s="81"/>
      <c r="D14" s="80"/>
      <c r="E14" s="80"/>
      <c r="F14" s="81"/>
      <c r="G14" s="81"/>
      <c r="H14" s="81"/>
      <c r="I14" s="81"/>
      <c r="J14" s="81"/>
      <c r="K14" s="81"/>
      <c r="L14" s="79"/>
      <c r="M14" s="80"/>
      <c r="N14" s="8"/>
      <c r="O14" s="8"/>
      <c r="P14" s="8"/>
      <c r="Q14" s="8"/>
    </row>
    <row r="15" spans="1:17" ht="12.75">
      <c r="A15" s="83"/>
      <c r="B15" s="8"/>
      <c r="C15" s="8"/>
      <c r="D15" s="8"/>
      <c r="E15" s="8"/>
      <c r="F15" s="8"/>
      <c r="G15" s="8"/>
      <c r="H15" s="8"/>
      <c r="I15" s="8"/>
      <c r="J15" s="8"/>
      <c r="K15" s="8"/>
      <c r="L15" s="79"/>
      <c r="M15" s="80"/>
      <c r="N15" s="8"/>
      <c r="O15" s="8"/>
      <c r="P15" s="8"/>
      <c r="Q15" s="8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8" spans="4:10" ht="12.75">
      <c r="D28" s="97"/>
      <c r="E28" s="98"/>
      <c r="F28" s="98"/>
      <c r="G28" s="98"/>
      <c r="H28" s="98"/>
      <c r="I28" s="98"/>
      <c r="J28" s="98"/>
    </row>
    <row r="29" spans="4:10" ht="12.75">
      <c r="D29" s="97"/>
      <c r="E29" s="15"/>
      <c r="F29" s="15"/>
      <c r="G29" s="15"/>
      <c r="H29" s="15"/>
      <c r="I29" s="15"/>
      <c r="J29" s="15"/>
    </row>
    <row r="30" spans="4:10" ht="12.75">
      <c r="D30" s="15"/>
      <c r="E30" s="14"/>
      <c r="F30" s="14"/>
      <c r="G30" s="14"/>
      <c r="H30" s="14"/>
      <c r="I30" s="14"/>
      <c r="J30" s="14"/>
    </row>
  </sheetData>
  <sheetProtection/>
  <mergeCells count="25">
    <mergeCell ref="A14:A15"/>
    <mergeCell ref="B14:C14"/>
    <mergeCell ref="D14:E14"/>
    <mergeCell ref="F14:G14"/>
    <mergeCell ref="M14:M15"/>
    <mergeCell ref="A11:M11"/>
    <mergeCell ref="H14:I14"/>
    <mergeCell ref="J14:K14"/>
    <mergeCell ref="L14:L15"/>
    <mergeCell ref="L4:L5"/>
    <mergeCell ref="M4:M5"/>
    <mergeCell ref="A4:A5"/>
    <mergeCell ref="B4:C4"/>
    <mergeCell ref="D4:E4"/>
    <mergeCell ref="F4:G4"/>
    <mergeCell ref="D28:D29"/>
    <mergeCell ref="E28:F28"/>
    <mergeCell ref="G28:H28"/>
    <mergeCell ref="I28:J28"/>
    <mergeCell ref="A2:Q2"/>
    <mergeCell ref="Q4:Q5"/>
    <mergeCell ref="H4:I4"/>
    <mergeCell ref="J4:K4"/>
    <mergeCell ref="N4:O4"/>
    <mergeCell ref="P4:P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4.625" style="0" customWidth="1"/>
    <col min="2" max="2" width="6.875" style="0" customWidth="1"/>
    <col min="3" max="3" width="8.125" style="0" customWidth="1"/>
    <col min="4" max="4" width="7.00390625" style="0" customWidth="1"/>
    <col min="5" max="5" width="8.75390625" style="0" customWidth="1"/>
    <col min="6" max="6" width="6.625" style="0" customWidth="1"/>
    <col min="7" max="7" width="8.00390625" style="0" customWidth="1"/>
  </cols>
  <sheetData>
    <row r="2" spans="1:11" ht="18.75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7.5" customHeight="1">
      <c r="A4" s="74" t="s">
        <v>0</v>
      </c>
      <c r="B4" s="75"/>
      <c r="C4" s="75"/>
      <c r="D4" s="75"/>
      <c r="E4" s="75"/>
      <c r="F4" s="75"/>
      <c r="G4" s="75"/>
      <c r="H4" s="75"/>
      <c r="I4" s="75"/>
      <c r="J4" s="75" t="s">
        <v>1</v>
      </c>
      <c r="K4" s="75" t="s">
        <v>2</v>
      </c>
    </row>
    <row r="5" spans="1:11" ht="19.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75"/>
      <c r="K5" s="75"/>
    </row>
    <row r="6" spans="1:12" s="2" customFormat="1" ht="25.5">
      <c r="A6" s="40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54" t="e">
        <f>90*(B6*C6+D6*E6+F6*G6+H6*I6)/((C6+E6+G6+I6)*100)+J6</f>
        <v>#DIV/0!</v>
      </c>
      <c r="L6" s="4"/>
    </row>
    <row r="7" spans="1:12" s="2" customFormat="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4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18" t="s">
        <v>40</v>
      </c>
      <c r="B9" s="8">
        <v>2</v>
      </c>
      <c r="C9" s="8">
        <f>0.43*B9</f>
        <v>0.86</v>
      </c>
      <c r="D9" s="8"/>
      <c r="E9" s="8"/>
      <c r="F9" s="8"/>
      <c r="G9" s="8"/>
      <c r="H9" s="8"/>
      <c r="I9" s="8"/>
      <c r="J9" s="8"/>
      <c r="K9" s="8"/>
    </row>
  </sheetData>
  <sheetProtection/>
  <mergeCells count="8">
    <mergeCell ref="A2:K2"/>
    <mergeCell ref="K4:K5"/>
    <mergeCell ref="H4:I4"/>
    <mergeCell ref="J4:J5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7.375" style="0" customWidth="1"/>
    <col min="4" max="4" width="7.25390625" style="0" customWidth="1"/>
    <col min="5" max="5" width="7.375" style="0" customWidth="1"/>
    <col min="6" max="6" width="7.25390625" style="0" customWidth="1"/>
    <col min="7" max="7" width="8.625" style="0" customWidth="1"/>
    <col min="8" max="8" width="6.625" style="0" customWidth="1"/>
    <col min="9" max="9" width="7.875" style="0" customWidth="1"/>
    <col min="10" max="10" width="7.00390625" style="0" customWidth="1"/>
    <col min="11" max="11" width="7.25390625" style="0" customWidth="1"/>
    <col min="13" max="13" width="11.75390625" style="0" customWidth="1"/>
  </cols>
  <sheetData>
    <row r="2" spans="1:13" ht="18.75">
      <c r="A2" s="94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4" ht="42" customHeight="1">
      <c r="A4" s="74" t="s">
        <v>0</v>
      </c>
      <c r="B4" s="75" t="s">
        <v>128</v>
      </c>
      <c r="C4" s="75"/>
      <c r="D4" s="75" t="s">
        <v>129</v>
      </c>
      <c r="E4" s="75"/>
      <c r="F4" s="77" t="s">
        <v>130</v>
      </c>
      <c r="G4" s="78"/>
      <c r="H4" s="75"/>
      <c r="I4" s="75"/>
      <c r="J4" s="75"/>
      <c r="K4" s="75"/>
      <c r="L4" s="75" t="s">
        <v>1</v>
      </c>
      <c r="M4" s="75" t="s">
        <v>2</v>
      </c>
      <c r="N4" s="8"/>
    </row>
    <row r="5" spans="1:14" ht="1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75"/>
      <c r="M5" s="75"/>
      <c r="N5" s="8"/>
    </row>
    <row r="6" spans="1:14" ht="25.5">
      <c r="A6" s="59" t="s">
        <v>124</v>
      </c>
      <c r="B6" s="64">
        <v>99</v>
      </c>
      <c r="C6" s="65">
        <v>5</v>
      </c>
      <c r="D6" s="64">
        <v>98</v>
      </c>
      <c r="E6" s="65">
        <v>4</v>
      </c>
      <c r="F6" s="64">
        <v>99</v>
      </c>
      <c r="G6" s="65">
        <v>6</v>
      </c>
      <c r="H6" s="64"/>
      <c r="I6" s="64"/>
      <c r="J6" s="64"/>
      <c r="K6" s="64"/>
      <c r="L6" s="64">
        <v>2</v>
      </c>
      <c r="M6" s="69">
        <f>90*(B6*C6+D6*E6+F6*G6+H6*I6+J6*K6)/((C6+E6+G6+I6+K6)*100)+L6</f>
        <v>90.86</v>
      </c>
      <c r="N6" s="13"/>
    </row>
    <row r="7" spans="1:14" ht="25.5">
      <c r="A7" s="63" t="s">
        <v>125</v>
      </c>
      <c r="B7" s="22">
        <v>70</v>
      </c>
      <c r="C7" s="25">
        <v>5</v>
      </c>
      <c r="D7" s="25">
        <v>70</v>
      </c>
      <c r="E7" s="25">
        <v>4</v>
      </c>
      <c r="F7" s="25">
        <v>70</v>
      </c>
      <c r="G7" s="25">
        <v>6</v>
      </c>
      <c r="H7" s="25"/>
      <c r="I7" s="25"/>
      <c r="J7" s="22"/>
      <c r="K7" s="22"/>
      <c r="L7" s="22"/>
      <c r="M7" s="67">
        <f>90*(B7*C7+D7*E7+F7*G7+H7*I7+J7*K7)/((C7+E7+G7+I7+K7)*100)+L7</f>
        <v>63</v>
      </c>
      <c r="N7" s="13"/>
    </row>
    <row r="8" spans="1:14" ht="25.5">
      <c r="A8" s="66" t="s">
        <v>126</v>
      </c>
      <c r="B8" s="64">
        <v>98</v>
      </c>
      <c r="C8" s="64">
        <v>5</v>
      </c>
      <c r="D8" s="64">
        <v>78</v>
      </c>
      <c r="E8" s="64">
        <v>4</v>
      </c>
      <c r="F8" s="64">
        <v>98</v>
      </c>
      <c r="G8" s="64">
        <v>6</v>
      </c>
      <c r="H8" s="64"/>
      <c r="I8" s="64"/>
      <c r="J8" s="64"/>
      <c r="K8" s="64"/>
      <c r="L8" s="64"/>
      <c r="M8" s="69">
        <f>90*(B8*C8+D8*E8+F8*G8+H8*I8+J8*K8)/((C8+E8+G8+I8+K8)*100)+L8</f>
        <v>83.4</v>
      </c>
      <c r="N8" s="13"/>
    </row>
    <row r="9" spans="1:14" ht="12.75">
      <c r="A9" s="63" t="s">
        <v>127</v>
      </c>
      <c r="B9" s="25">
        <v>80</v>
      </c>
      <c r="C9" s="25">
        <v>5</v>
      </c>
      <c r="D9" s="25">
        <v>85</v>
      </c>
      <c r="E9" s="25">
        <v>4</v>
      </c>
      <c r="F9" s="25">
        <v>83</v>
      </c>
      <c r="G9" s="25">
        <v>6</v>
      </c>
      <c r="H9" s="25"/>
      <c r="I9" s="25"/>
      <c r="J9" s="25"/>
      <c r="K9" s="25"/>
      <c r="L9" s="25"/>
      <c r="M9" s="67">
        <f>90*(B9*C9+D9*E9+F9*G9+H9*I9+J9*K9)/((C9+E9+G9+I9+K9)*100)+L9</f>
        <v>74.28</v>
      </c>
      <c r="N9" s="8"/>
    </row>
    <row r="10" spans="1:14" ht="12.75">
      <c r="A10" s="39" t="s">
        <v>51</v>
      </c>
      <c r="B10" s="6"/>
      <c r="C10" s="10"/>
      <c r="D10" s="10"/>
      <c r="E10" s="10"/>
      <c r="F10" s="10"/>
      <c r="G10" s="10"/>
      <c r="H10" s="10"/>
      <c r="I10" s="10"/>
      <c r="J10" s="6"/>
      <c r="K10" s="6"/>
      <c r="L10" s="6"/>
      <c r="M10" s="68">
        <f>AVERAGE(M6:M9)</f>
        <v>77.885</v>
      </c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18" t="s">
        <v>40</v>
      </c>
      <c r="B12" s="8">
        <v>6</v>
      </c>
      <c r="C12" s="8">
        <f>0.43*B12</f>
        <v>2.58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sheetProtection/>
  <mergeCells count="9">
    <mergeCell ref="A2:M2"/>
    <mergeCell ref="A4:A5"/>
    <mergeCell ref="B4:C4"/>
    <mergeCell ref="D4:E4"/>
    <mergeCell ref="F4:G4"/>
    <mergeCell ref="H4:I4"/>
    <mergeCell ref="J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7.375" style="0" customWidth="1"/>
    <col min="4" max="4" width="7.25390625" style="0" customWidth="1"/>
    <col min="5" max="5" width="7.375" style="0" customWidth="1"/>
    <col min="6" max="6" width="7.25390625" style="0" customWidth="1"/>
    <col min="7" max="7" width="8.625" style="0" customWidth="1"/>
    <col min="8" max="8" width="6.625" style="0" customWidth="1"/>
    <col min="9" max="9" width="7.875" style="0" customWidth="1"/>
    <col min="10" max="10" width="7.00390625" style="0" customWidth="1"/>
    <col min="11" max="11" width="7.25390625" style="0" customWidth="1"/>
    <col min="13" max="13" width="11.75390625" style="0" customWidth="1"/>
  </cols>
  <sheetData>
    <row r="2" spans="1:13" ht="18.75">
      <c r="A2" s="94" t="s">
        <v>131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4" ht="42" customHeight="1">
      <c r="A4" s="74" t="s">
        <v>0</v>
      </c>
      <c r="B4" s="75" t="s">
        <v>128</v>
      </c>
      <c r="C4" s="75"/>
      <c r="D4" s="75" t="s">
        <v>129</v>
      </c>
      <c r="E4" s="75"/>
      <c r="F4" s="77" t="s">
        <v>134</v>
      </c>
      <c r="G4" s="78"/>
      <c r="H4" s="75"/>
      <c r="I4" s="75"/>
      <c r="J4" s="75"/>
      <c r="K4" s="75"/>
      <c r="L4" s="75" t="s">
        <v>1</v>
      </c>
      <c r="M4" s="75" t="s">
        <v>2</v>
      </c>
      <c r="N4" s="8"/>
    </row>
    <row r="5" spans="1:14" ht="1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75"/>
      <c r="M5" s="75"/>
      <c r="N5" s="8"/>
    </row>
    <row r="6" spans="1:14" ht="25.5">
      <c r="A6" s="46" t="s">
        <v>132</v>
      </c>
      <c r="B6" s="25">
        <v>89</v>
      </c>
      <c r="C6" s="35">
        <v>5</v>
      </c>
      <c r="D6" s="24">
        <v>95</v>
      </c>
      <c r="E6" s="35">
        <v>4</v>
      </c>
      <c r="F6" s="25">
        <v>81</v>
      </c>
      <c r="G6" s="35">
        <v>6</v>
      </c>
      <c r="H6" s="25"/>
      <c r="I6" s="25"/>
      <c r="J6" s="25"/>
      <c r="K6" s="25"/>
      <c r="L6" s="25"/>
      <c r="M6" s="61">
        <f>90*(B6*C6+D6*E6+F6*G6+H6*I6+J6*K6)/((C6+E6+G6+I6+K6)*100)+L6</f>
        <v>78.66</v>
      </c>
      <c r="N6" s="13"/>
    </row>
    <row r="7" spans="1:14" ht="25.5">
      <c r="A7" s="59" t="s">
        <v>133</v>
      </c>
      <c r="B7" s="64">
        <v>99</v>
      </c>
      <c r="C7" s="64">
        <v>5</v>
      </c>
      <c r="D7" s="64">
        <v>78</v>
      </c>
      <c r="E7" s="64">
        <v>4</v>
      </c>
      <c r="F7" s="64">
        <v>97</v>
      </c>
      <c r="G7" s="64">
        <v>6</v>
      </c>
      <c r="H7" s="64"/>
      <c r="I7" s="64"/>
      <c r="J7" s="64"/>
      <c r="K7" s="64"/>
      <c r="L7" s="64"/>
      <c r="M7" s="69">
        <f>90*(B7*C7+D7*E7+F7*G7+H7*I7+J7*K7)/((C7+E7+G7+I7+K7)*100)+L7</f>
        <v>83.34</v>
      </c>
      <c r="N7" s="13"/>
    </row>
    <row r="8" spans="1:14" ht="12.75">
      <c r="A8" s="39" t="s">
        <v>51</v>
      </c>
      <c r="B8" s="6"/>
      <c r="C8" s="10"/>
      <c r="D8" s="10"/>
      <c r="E8" s="10"/>
      <c r="F8" s="10"/>
      <c r="G8" s="10"/>
      <c r="H8" s="10"/>
      <c r="I8" s="10"/>
      <c r="J8" s="6"/>
      <c r="K8" s="6"/>
      <c r="L8" s="6"/>
      <c r="M8" s="68">
        <f>AVERAGE(M6:M7)</f>
        <v>81</v>
      </c>
      <c r="N8" s="8"/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18" t="s">
        <v>40</v>
      </c>
      <c r="B10" s="8">
        <v>3</v>
      </c>
      <c r="C10" s="8">
        <f>0.43*B10</f>
        <v>1.29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</sheetData>
  <sheetProtection/>
  <mergeCells count="9">
    <mergeCell ref="A2:M2"/>
    <mergeCell ref="A4:A5"/>
    <mergeCell ref="B4:C4"/>
    <mergeCell ref="D4:E4"/>
    <mergeCell ref="F4:G4"/>
    <mergeCell ref="H4:I4"/>
    <mergeCell ref="J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7.375" style="0" customWidth="1"/>
    <col min="4" max="4" width="7.25390625" style="0" customWidth="1"/>
    <col min="5" max="5" width="7.375" style="0" customWidth="1"/>
    <col min="6" max="6" width="7.25390625" style="0" customWidth="1"/>
    <col min="7" max="7" width="8.625" style="0" customWidth="1"/>
    <col min="8" max="8" width="6.625" style="0" customWidth="1"/>
    <col min="9" max="9" width="7.875" style="0" customWidth="1"/>
    <col min="10" max="10" width="7.00390625" style="0" customWidth="1"/>
    <col min="11" max="11" width="7.25390625" style="0" customWidth="1"/>
    <col min="13" max="13" width="11.75390625" style="0" customWidth="1"/>
  </cols>
  <sheetData>
    <row r="2" spans="1:13" ht="18.75">
      <c r="A2" s="94" t="s">
        <v>135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4" ht="42" customHeight="1">
      <c r="A4" s="74" t="s">
        <v>0</v>
      </c>
      <c r="B4" s="75" t="s">
        <v>128</v>
      </c>
      <c r="C4" s="75"/>
      <c r="D4" s="75" t="s">
        <v>129</v>
      </c>
      <c r="E4" s="75"/>
      <c r="F4" s="77" t="s">
        <v>136</v>
      </c>
      <c r="G4" s="78"/>
      <c r="H4" s="75"/>
      <c r="I4" s="75"/>
      <c r="J4" s="75"/>
      <c r="K4" s="75"/>
      <c r="L4" s="75" t="s">
        <v>1</v>
      </c>
      <c r="M4" s="75" t="s">
        <v>2</v>
      </c>
      <c r="N4" s="8"/>
    </row>
    <row r="5" spans="1:14" ht="1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75"/>
      <c r="M5" s="75"/>
      <c r="N5" s="8"/>
    </row>
    <row r="6" spans="1:14" ht="25.5">
      <c r="A6" s="59" t="s">
        <v>137</v>
      </c>
      <c r="B6" s="64">
        <v>90</v>
      </c>
      <c r="C6" s="65">
        <v>5</v>
      </c>
      <c r="D6" s="64">
        <v>90</v>
      </c>
      <c r="E6" s="65">
        <v>4</v>
      </c>
      <c r="F6" s="64">
        <v>97</v>
      </c>
      <c r="G6" s="65">
        <v>6</v>
      </c>
      <c r="H6" s="64"/>
      <c r="I6" s="64"/>
      <c r="J6" s="64"/>
      <c r="K6" s="64"/>
      <c r="L6" s="64"/>
      <c r="M6" s="69">
        <f>90*(B6*C6+D6*E6+F6*G6+H6*I6+J6*K6)/((C6+E6+G6+I6+K6)*100)+L6</f>
        <v>83.52</v>
      </c>
      <c r="N6" s="13"/>
    </row>
    <row r="7" spans="1:14" ht="25.5">
      <c r="A7" s="46" t="s">
        <v>138</v>
      </c>
      <c r="B7" s="25">
        <v>93</v>
      </c>
      <c r="C7" s="25">
        <v>5</v>
      </c>
      <c r="D7" s="25">
        <v>91</v>
      </c>
      <c r="E7" s="25">
        <v>4</v>
      </c>
      <c r="F7" s="25">
        <v>89</v>
      </c>
      <c r="G7" s="25">
        <v>6</v>
      </c>
      <c r="H7" s="25"/>
      <c r="I7" s="25"/>
      <c r="J7" s="25"/>
      <c r="K7" s="25"/>
      <c r="L7" s="25"/>
      <c r="M7" s="67">
        <f>90*(B7*C7+D7*E7+F7*G7+H7*I7+J7*K7)/((C7+E7+G7+I7+K7)*100)+L7</f>
        <v>81.78</v>
      </c>
      <c r="N7" s="13"/>
    </row>
    <row r="8" spans="1:14" ht="25.5">
      <c r="A8" s="53" t="s">
        <v>139</v>
      </c>
      <c r="B8" s="25">
        <v>87</v>
      </c>
      <c r="C8" s="25">
        <v>5</v>
      </c>
      <c r="D8" s="25">
        <v>96</v>
      </c>
      <c r="E8" s="25">
        <v>4</v>
      </c>
      <c r="F8" s="25">
        <v>95</v>
      </c>
      <c r="G8" s="25">
        <v>6</v>
      </c>
      <c r="H8" s="25"/>
      <c r="I8" s="25"/>
      <c r="J8" s="25"/>
      <c r="K8" s="25"/>
      <c r="L8" s="25"/>
      <c r="M8" s="67">
        <f>90*(B8*C8+D8*E8+F8*G8+H8*I8+J8*K8)/((C8+E8+G8+I8+K8)*100)+L8</f>
        <v>83.34</v>
      </c>
      <c r="N8" s="13"/>
    </row>
    <row r="9" spans="1:14" ht="12.75">
      <c r="A9" s="39" t="s">
        <v>51</v>
      </c>
      <c r="B9" s="6"/>
      <c r="C9" s="10"/>
      <c r="D9" s="10"/>
      <c r="E9" s="10"/>
      <c r="F9" s="10"/>
      <c r="G9" s="10"/>
      <c r="H9" s="10"/>
      <c r="I9" s="10"/>
      <c r="J9" s="6"/>
      <c r="K9" s="6"/>
      <c r="L9" s="6"/>
      <c r="M9" s="68">
        <f>AVERAGE(M6:M8)</f>
        <v>82.88000000000001</v>
      </c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18" t="s">
        <v>40</v>
      </c>
      <c r="B11" s="8">
        <v>3</v>
      </c>
      <c r="C11" s="8">
        <f>0.43*B11</f>
        <v>1.29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sheetProtection/>
  <mergeCells count="9">
    <mergeCell ref="A2:M2"/>
    <mergeCell ref="A4:A5"/>
    <mergeCell ref="B4:C4"/>
    <mergeCell ref="D4:E4"/>
    <mergeCell ref="F4:G4"/>
    <mergeCell ref="H4:I4"/>
    <mergeCell ref="J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7.375" style="0" customWidth="1"/>
    <col min="4" max="4" width="7.25390625" style="0" customWidth="1"/>
    <col min="5" max="5" width="7.375" style="0" customWidth="1"/>
    <col min="6" max="6" width="7.25390625" style="0" customWidth="1"/>
    <col min="7" max="7" width="8.625" style="0" customWidth="1"/>
    <col min="8" max="8" width="6.625" style="0" customWidth="1"/>
    <col min="9" max="9" width="7.875" style="0" customWidth="1"/>
    <col min="10" max="10" width="7.00390625" style="0" customWidth="1"/>
    <col min="11" max="11" width="7.25390625" style="0" customWidth="1"/>
    <col min="13" max="13" width="11.75390625" style="0" customWidth="1"/>
  </cols>
  <sheetData>
    <row r="2" spans="1:13" ht="18.75">
      <c r="A2" s="94" t="s">
        <v>140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4" ht="42" customHeight="1">
      <c r="A4" s="74" t="s">
        <v>0</v>
      </c>
      <c r="B4" s="75" t="s">
        <v>128</v>
      </c>
      <c r="C4" s="75"/>
      <c r="D4" s="75" t="s">
        <v>129</v>
      </c>
      <c r="E4" s="75"/>
      <c r="F4" s="77" t="s">
        <v>141</v>
      </c>
      <c r="G4" s="78"/>
      <c r="H4" s="75"/>
      <c r="I4" s="75"/>
      <c r="J4" s="75"/>
      <c r="K4" s="75"/>
      <c r="L4" s="75" t="s">
        <v>1</v>
      </c>
      <c r="M4" s="75" t="s">
        <v>2</v>
      </c>
      <c r="N4" s="8"/>
    </row>
    <row r="5" spans="1:14" ht="15" customHeight="1">
      <c r="A5" s="74"/>
      <c r="B5" s="22" t="s">
        <v>3</v>
      </c>
      <c r="C5" s="33" t="s">
        <v>52</v>
      </c>
      <c r="D5" s="22" t="s">
        <v>3</v>
      </c>
      <c r="E5" s="33" t="s">
        <v>52</v>
      </c>
      <c r="F5" s="22" t="s">
        <v>3</v>
      </c>
      <c r="G5" s="33" t="s">
        <v>52</v>
      </c>
      <c r="H5" s="22" t="s">
        <v>3</v>
      </c>
      <c r="I5" s="33" t="s">
        <v>52</v>
      </c>
      <c r="J5" s="22" t="s">
        <v>3</v>
      </c>
      <c r="K5" s="33" t="s">
        <v>52</v>
      </c>
      <c r="L5" s="75"/>
      <c r="M5" s="75"/>
      <c r="N5" s="8"/>
    </row>
    <row r="6" spans="1:14" ht="25.5">
      <c r="A6" s="59" t="s">
        <v>142</v>
      </c>
      <c r="B6" s="64">
        <v>76</v>
      </c>
      <c r="C6" s="65">
        <v>5</v>
      </c>
      <c r="D6" s="64">
        <v>94</v>
      </c>
      <c r="E6" s="65">
        <v>4</v>
      </c>
      <c r="F6" s="64">
        <v>91</v>
      </c>
      <c r="G6" s="65">
        <v>6</v>
      </c>
      <c r="H6" s="64"/>
      <c r="I6" s="64"/>
      <c r="J6" s="64"/>
      <c r="K6" s="64"/>
      <c r="L6" s="64"/>
      <c r="M6" s="69">
        <f>90*(B6*C6+D6*E6+F6*G6+H6*I6+J6*K6)/((C6+E6+G6+I6+K6)*100)+L6</f>
        <v>78.12</v>
      </c>
      <c r="N6" s="13"/>
    </row>
    <row r="7" spans="1:14" ht="25.5">
      <c r="A7" s="53" t="s">
        <v>143</v>
      </c>
      <c r="B7" s="25">
        <v>75</v>
      </c>
      <c r="C7" s="25">
        <v>5</v>
      </c>
      <c r="D7" s="25">
        <v>96</v>
      </c>
      <c r="E7" s="25">
        <v>4</v>
      </c>
      <c r="F7" s="25">
        <v>86</v>
      </c>
      <c r="G7" s="25">
        <v>6</v>
      </c>
      <c r="H7" s="25"/>
      <c r="I7" s="25"/>
      <c r="J7" s="25"/>
      <c r="K7" s="25"/>
      <c r="L7" s="25"/>
      <c r="M7" s="67">
        <f>90*(B7*C7+D7*E7+F7*G7+H7*I7+J7*K7)/((C7+E7+G7+I7+K7)*100)+L7</f>
        <v>76.5</v>
      </c>
      <c r="N7" s="13"/>
    </row>
    <row r="8" spans="1:14" ht="25.5">
      <c r="A8" s="53" t="s">
        <v>144</v>
      </c>
      <c r="B8" s="25">
        <v>81</v>
      </c>
      <c r="C8" s="25">
        <v>5</v>
      </c>
      <c r="D8" s="25">
        <v>70</v>
      </c>
      <c r="E8" s="25">
        <v>4</v>
      </c>
      <c r="F8" s="25">
        <v>70</v>
      </c>
      <c r="G8" s="25">
        <v>6</v>
      </c>
      <c r="H8" s="25"/>
      <c r="I8" s="25"/>
      <c r="J8" s="25"/>
      <c r="K8" s="25"/>
      <c r="L8" s="25"/>
      <c r="M8" s="67">
        <f>90*(B8*C8+D8*E8+F8*G8+H8*I8+J8*K8)/((C8+E8+G8+I8+K8)*100)+L8</f>
        <v>66.3</v>
      </c>
      <c r="N8" s="13"/>
    </row>
    <row r="9" spans="1:14" ht="12.75">
      <c r="A9" s="39" t="s">
        <v>51</v>
      </c>
      <c r="B9" s="6"/>
      <c r="C9" s="10"/>
      <c r="D9" s="10"/>
      <c r="E9" s="10"/>
      <c r="F9" s="10"/>
      <c r="G9" s="10"/>
      <c r="H9" s="10"/>
      <c r="I9" s="10"/>
      <c r="J9" s="6"/>
      <c r="K9" s="6"/>
      <c r="L9" s="6"/>
      <c r="M9" s="68">
        <f>AVERAGE(M6:M8)</f>
        <v>73.64</v>
      </c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18" t="s">
        <v>40</v>
      </c>
      <c r="B11" s="8">
        <v>3</v>
      </c>
      <c r="C11" s="8">
        <f>0.43*B11</f>
        <v>1.29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sheetProtection/>
  <mergeCells count="9">
    <mergeCell ref="A2:M2"/>
    <mergeCell ref="A4:A5"/>
    <mergeCell ref="B4:C4"/>
    <mergeCell ref="D4:E4"/>
    <mergeCell ref="F4:G4"/>
    <mergeCell ref="H4:I4"/>
    <mergeCell ref="J4:K4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15.25390625" style="0" customWidth="1"/>
    <col min="16" max="16" width="7.00390625" style="0" customWidth="1"/>
  </cols>
  <sheetData>
    <row r="2" spans="1:17" ht="18.75">
      <c r="A2" s="73" t="s">
        <v>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39" customHeight="1">
      <c r="A3" s="74" t="s">
        <v>0</v>
      </c>
      <c r="B3" s="75" t="s">
        <v>20</v>
      </c>
      <c r="C3" s="75"/>
      <c r="D3" s="75" t="s">
        <v>70</v>
      </c>
      <c r="E3" s="75"/>
      <c r="F3" s="75" t="s">
        <v>71</v>
      </c>
      <c r="G3" s="75"/>
      <c r="H3" s="75" t="s">
        <v>72</v>
      </c>
      <c r="I3" s="75"/>
      <c r="J3" s="75" t="s">
        <v>18</v>
      </c>
      <c r="K3" s="75"/>
      <c r="L3" s="75" t="s">
        <v>73</v>
      </c>
      <c r="M3" s="75"/>
      <c r="N3" s="77" t="s">
        <v>74</v>
      </c>
      <c r="O3" s="78"/>
      <c r="P3" s="75" t="s">
        <v>1</v>
      </c>
      <c r="Q3" s="76" t="s">
        <v>2</v>
      </c>
    </row>
    <row r="4" spans="1:17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33" t="s">
        <v>3</v>
      </c>
      <c r="O4" s="33" t="s">
        <v>52</v>
      </c>
      <c r="P4" s="75"/>
      <c r="Q4" s="76"/>
    </row>
    <row r="5" spans="1:17" ht="25.5">
      <c r="A5" s="46" t="s">
        <v>68</v>
      </c>
      <c r="B5" s="33">
        <v>90</v>
      </c>
      <c r="C5" s="33">
        <v>3</v>
      </c>
      <c r="D5" s="33">
        <v>90</v>
      </c>
      <c r="E5" s="33">
        <v>4</v>
      </c>
      <c r="F5" s="33">
        <v>83</v>
      </c>
      <c r="G5" s="33">
        <v>4</v>
      </c>
      <c r="H5" s="33">
        <v>78</v>
      </c>
      <c r="I5" s="33">
        <v>4</v>
      </c>
      <c r="J5" s="33">
        <v>82</v>
      </c>
      <c r="K5" s="33">
        <v>3</v>
      </c>
      <c r="L5" s="33">
        <v>90</v>
      </c>
      <c r="M5" s="33">
        <v>4</v>
      </c>
      <c r="N5" s="33">
        <v>90</v>
      </c>
      <c r="O5" s="33">
        <v>7</v>
      </c>
      <c r="P5" s="33"/>
      <c r="Q5" s="24">
        <f>90*(B5*C5+D5*E5+J5*K5+L5*M5+F5*G5+H5*I5+N5*O5)/((C5+E5+K5+M5+G5+I5+O5)*100)+P5</f>
        <v>77.89655172413794</v>
      </c>
    </row>
    <row r="6" spans="1:17" ht="44.25" customHeight="1">
      <c r="A6" s="59" t="s">
        <v>69</v>
      </c>
      <c r="B6" s="65">
        <v>90</v>
      </c>
      <c r="C6" s="65">
        <v>3</v>
      </c>
      <c r="D6" s="65">
        <v>90</v>
      </c>
      <c r="E6" s="65">
        <v>4</v>
      </c>
      <c r="F6" s="65">
        <v>82</v>
      </c>
      <c r="G6" s="65">
        <v>4</v>
      </c>
      <c r="H6" s="65">
        <v>88</v>
      </c>
      <c r="I6" s="65">
        <v>4</v>
      </c>
      <c r="J6" s="65">
        <v>96</v>
      </c>
      <c r="K6" s="65">
        <v>3</v>
      </c>
      <c r="L6" s="65">
        <v>90</v>
      </c>
      <c r="M6" s="65">
        <v>4</v>
      </c>
      <c r="N6" s="65">
        <v>90</v>
      </c>
      <c r="O6" s="65">
        <v>7</v>
      </c>
      <c r="P6" s="65">
        <v>4</v>
      </c>
      <c r="Q6" s="64">
        <f>90*(B6*C6+D6*E6+J6*K6+L6*M6+F6*G6+H6*I6+N6*O6)/((C6+E6+K6+M6+G6+I6+O6)*100)+P6</f>
        <v>84.31724137931035</v>
      </c>
    </row>
    <row r="7" spans="1:17" ht="13.5" customHeight="1">
      <c r="A7" s="56" t="s">
        <v>51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7">
        <f>AVERAGE(Q5:Q6)</f>
        <v>81.10689655172413</v>
      </c>
    </row>
    <row r="8" spans="1:17" ht="12.75">
      <c r="A8" s="18" t="s">
        <v>40</v>
      </c>
      <c r="B8" s="18">
        <v>2</v>
      </c>
      <c r="C8" s="18">
        <f>B8*0.43</f>
        <v>0.86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</sheetData>
  <sheetProtection/>
  <mergeCells count="11">
    <mergeCell ref="J3:K3"/>
    <mergeCell ref="L3:M3"/>
    <mergeCell ref="P3:P4"/>
    <mergeCell ref="Q3:Q4"/>
    <mergeCell ref="N3:O3"/>
    <mergeCell ref="A2:Q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">
      <selection activeCell="Q5" sqref="Q5:Q7"/>
    </sheetView>
  </sheetViews>
  <sheetFormatPr defaultColWidth="9.00390625" defaultRowHeight="12.75"/>
  <cols>
    <col min="1" max="1" width="17.375" style="0" customWidth="1"/>
    <col min="14" max="14" width="7.00390625" style="0" customWidth="1"/>
    <col min="17" max="17" width="19.625" style="0" customWidth="1"/>
  </cols>
  <sheetData>
    <row r="2" spans="1:15" ht="18.75">
      <c r="A2" s="73" t="s">
        <v>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5.5" customHeight="1">
      <c r="A3" s="74" t="s">
        <v>0</v>
      </c>
      <c r="B3" s="75" t="s">
        <v>65</v>
      </c>
      <c r="C3" s="75"/>
      <c r="D3" s="75" t="s">
        <v>66</v>
      </c>
      <c r="E3" s="75"/>
      <c r="F3" s="75" t="s">
        <v>36</v>
      </c>
      <c r="G3" s="75"/>
      <c r="H3" s="75" t="s">
        <v>37</v>
      </c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75"/>
      <c r="O4" s="76"/>
    </row>
    <row r="5" spans="1:17" ht="25.5">
      <c r="A5" s="59" t="s">
        <v>77</v>
      </c>
      <c r="B5" s="65">
        <v>82</v>
      </c>
      <c r="C5" s="65">
        <v>6</v>
      </c>
      <c r="D5" s="65">
        <v>90</v>
      </c>
      <c r="E5" s="65">
        <v>6</v>
      </c>
      <c r="F5" s="65">
        <v>95</v>
      </c>
      <c r="G5" s="65">
        <v>5</v>
      </c>
      <c r="H5" s="65">
        <v>90</v>
      </c>
      <c r="I5" s="65">
        <v>5</v>
      </c>
      <c r="J5" s="65"/>
      <c r="K5" s="65"/>
      <c r="L5" s="65"/>
      <c r="M5" s="65"/>
      <c r="N5" s="65"/>
      <c r="O5" s="69">
        <f>90*(B5*C5+D5*E5+J5*K5+L5*M5+F5*G5+H5*I5)/((C5+E5+K5+M5+G5+I5)*100)+N5</f>
        <v>80.05909090909091</v>
      </c>
      <c r="Q5" s="103"/>
    </row>
    <row r="6" spans="1:17" ht="25.5">
      <c r="A6" s="46" t="s">
        <v>78</v>
      </c>
      <c r="B6" s="33">
        <v>82</v>
      </c>
      <c r="C6" s="33">
        <v>6</v>
      </c>
      <c r="D6" s="33">
        <v>70</v>
      </c>
      <c r="E6" s="33">
        <v>6</v>
      </c>
      <c r="F6" s="33">
        <v>94</v>
      </c>
      <c r="G6" s="33">
        <v>5</v>
      </c>
      <c r="H6" s="33">
        <v>91</v>
      </c>
      <c r="I6" s="33">
        <v>5</v>
      </c>
      <c r="J6" s="33"/>
      <c r="K6" s="33"/>
      <c r="L6" s="33"/>
      <c r="M6" s="33"/>
      <c r="N6" s="33">
        <v>4</v>
      </c>
      <c r="O6" s="54">
        <f>90*(B6*C6+D6*E6+J6*K6+L6*M6+F6*G6+H6*I6)/((C6+E6+K6+M6+G6+I6)*100)+N6</f>
        <v>79.15</v>
      </c>
      <c r="Q6" s="103"/>
    </row>
    <row r="7" spans="1:17" ht="44.25" customHeight="1">
      <c r="A7" s="46" t="s">
        <v>79</v>
      </c>
      <c r="B7" s="33">
        <v>70</v>
      </c>
      <c r="C7" s="33">
        <v>6</v>
      </c>
      <c r="D7" s="33">
        <v>70</v>
      </c>
      <c r="E7" s="33">
        <v>6</v>
      </c>
      <c r="F7" s="33">
        <v>94</v>
      </c>
      <c r="G7" s="33">
        <v>5</v>
      </c>
      <c r="H7" s="33">
        <v>88</v>
      </c>
      <c r="I7" s="33">
        <v>5</v>
      </c>
      <c r="J7" s="33"/>
      <c r="K7" s="33"/>
      <c r="L7" s="33"/>
      <c r="M7" s="33"/>
      <c r="N7" s="33"/>
      <c r="O7" s="54">
        <f>90*(B7*C7+D7*E7+J7*K7+L7*M7+F7*G7+H7*I7)/((C7+E7+K7+M7+G7+I7)*100)+N7</f>
        <v>71.5909090909091</v>
      </c>
      <c r="Q7" s="103"/>
    </row>
    <row r="8" spans="1:15" ht="13.5" customHeight="1">
      <c r="A8" s="56" t="s">
        <v>51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>
        <f>AVERAGE(O5:O7)</f>
        <v>76.93333333333334</v>
      </c>
    </row>
    <row r="9" spans="1:15" ht="12.75">
      <c r="A9" s="18" t="s">
        <v>40</v>
      </c>
      <c r="B9" s="18">
        <v>3</v>
      </c>
      <c r="C9" s="18">
        <f>B9*0.43</f>
        <v>1.29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</sheetData>
  <sheetProtection/>
  <mergeCells count="10">
    <mergeCell ref="A2:O2"/>
    <mergeCell ref="A3:A4"/>
    <mergeCell ref="B3:C3"/>
    <mergeCell ref="D3:E3"/>
    <mergeCell ref="F3:G3"/>
    <mergeCell ref="H3:I3"/>
    <mergeCell ref="J3:K3"/>
    <mergeCell ref="L3:M3"/>
    <mergeCell ref="N3:N4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7.00390625" style="0" customWidth="1"/>
    <col min="3" max="3" width="10.625" style="0" customWidth="1"/>
    <col min="18" max="18" width="7.00390625" style="0" customWidth="1"/>
  </cols>
  <sheetData>
    <row r="2" spans="1:19" ht="18.75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9" customHeight="1">
      <c r="A3" s="74" t="s">
        <v>0</v>
      </c>
      <c r="B3" s="75" t="s">
        <v>81</v>
      </c>
      <c r="C3" s="75"/>
      <c r="D3" s="75" t="s">
        <v>82</v>
      </c>
      <c r="E3" s="75"/>
      <c r="F3" s="75" t="s">
        <v>83</v>
      </c>
      <c r="G3" s="75"/>
      <c r="H3" s="75" t="s">
        <v>71</v>
      </c>
      <c r="I3" s="75"/>
      <c r="J3" s="75" t="s">
        <v>33</v>
      </c>
      <c r="K3" s="75"/>
      <c r="L3" s="75" t="s">
        <v>73</v>
      </c>
      <c r="M3" s="75"/>
      <c r="N3" s="77" t="s">
        <v>84</v>
      </c>
      <c r="O3" s="78"/>
      <c r="P3" s="77" t="s">
        <v>85</v>
      </c>
      <c r="Q3" s="78"/>
      <c r="R3" s="75" t="s">
        <v>1</v>
      </c>
      <c r="S3" s="76" t="s">
        <v>2</v>
      </c>
    </row>
    <row r="4" spans="1:19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33" t="s">
        <v>3</v>
      </c>
      <c r="O4" s="33" t="s">
        <v>52</v>
      </c>
      <c r="P4" s="33" t="s">
        <v>3</v>
      </c>
      <c r="Q4" s="33" t="s">
        <v>52</v>
      </c>
      <c r="R4" s="75"/>
      <c r="S4" s="76"/>
    </row>
    <row r="5" spans="1:19" ht="12.75">
      <c r="A5" s="46" t="s">
        <v>80</v>
      </c>
      <c r="B5" s="33">
        <v>82</v>
      </c>
      <c r="C5" s="33">
        <v>4</v>
      </c>
      <c r="D5" s="33">
        <v>83</v>
      </c>
      <c r="E5" s="33">
        <v>4</v>
      </c>
      <c r="F5" s="33">
        <v>93</v>
      </c>
      <c r="G5" s="33">
        <v>4</v>
      </c>
      <c r="H5" s="33">
        <v>78</v>
      </c>
      <c r="I5" s="33">
        <v>4</v>
      </c>
      <c r="J5" s="33">
        <v>70</v>
      </c>
      <c r="K5" s="33">
        <v>4</v>
      </c>
      <c r="L5" s="33">
        <v>73</v>
      </c>
      <c r="M5" s="33">
        <v>4</v>
      </c>
      <c r="N5" s="33">
        <v>75</v>
      </c>
      <c r="O5" s="33">
        <v>4</v>
      </c>
      <c r="P5" s="33">
        <v>70</v>
      </c>
      <c r="Q5" s="33">
        <v>1</v>
      </c>
      <c r="R5" s="33"/>
      <c r="S5" s="24">
        <f>90*(B5*C5+D5*E5+J5*K5+L5*M5+F5*G5+H5*I5+N5*O5+P5*Q5)/((C5+E5+K5+M5+G5+I5+O5+Q5)*100)+R5</f>
        <v>70.9448275862069</v>
      </c>
    </row>
    <row r="6" spans="1:19" ht="13.5" customHeight="1">
      <c r="A6" s="56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7">
        <f>AVERAGE(S5:S5)</f>
        <v>70.9448275862069</v>
      </c>
    </row>
    <row r="7" spans="1:19" ht="12.75">
      <c r="A7" s="18" t="s">
        <v>40</v>
      </c>
      <c r="B7" s="18">
        <v>1</v>
      </c>
      <c r="C7" s="18">
        <f>B7*0.43</f>
        <v>0.43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</sheetData>
  <sheetProtection/>
  <mergeCells count="12">
    <mergeCell ref="A2:S2"/>
    <mergeCell ref="N3:O3"/>
    <mergeCell ref="R3:R4"/>
    <mergeCell ref="S3:S4"/>
    <mergeCell ref="P3:Q3"/>
    <mergeCell ref="A3:A4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"/>
  <sheetViews>
    <sheetView zoomScalePageLayoutView="0" workbookViewId="0" topLeftCell="A1">
      <selection activeCell="I18" sqref="I18:I19"/>
    </sheetView>
  </sheetViews>
  <sheetFormatPr defaultColWidth="9.00390625" defaultRowHeight="12.75"/>
  <cols>
    <col min="1" max="1" width="17.00390625" style="0" customWidth="1"/>
    <col min="3" max="3" width="10.625" style="0" customWidth="1"/>
    <col min="10" max="10" width="7.00390625" style="0" customWidth="1"/>
    <col min="11" max="12" width="7.375" style="0" customWidth="1"/>
    <col min="13" max="13" width="7.00390625" style="0" customWidth="1"/>
    <col min="14" max="14" width="7.25390625" style="0" customWidth="1"/>
    <col min="15" max="15" width="7.375" style="0" customWidth="1"/>
    <col min="16" max="16" width="6.875" style="0" customWidth="1"/>
    <col min="17" max="17" width="7.375" style="0" customWidth="1"/>
    <col min="18" max="18" width="7.00390625" style="0" customWidth="1"/>
  </cols>
  <sheetData>
    <row r="2" spans="1:19" ht="18.75">
      <c r="A2" s="73" t="s">
        <v>86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9" customHeight="1">
      <c r="A3" s="74" t="s">
        <v>0</v>
      </c>
      <c r="B3" s="75" t="s">
        <v>56</v>
      </c>
      <c r="C3" s="75"/>
      <c r="D3" s="75" t="s">
        <v>88</v>
      </c>
      <c r="E3" s="75"/>
      <c r="F3" s="75" t="s">
        <v>89</v>
      </c>
      <c r="G3" s="75"/>
      <c r="H3" s="75" t="s">
        <v>90</v>
      </c>
      <c r="I3" s="75"/>
      <c r="J3" s="75"/>
      <c r="K3" s="75"/>
      <c r="L3" s="75"/>
      <c r="M3" s="75"/>
      <c r="N3" s="77"/>
      <c r="O3" s="78"/>
      <c r="P3" s="77"/>
      <c r="Q3" s="78"/>
      <c r="R3" s="75" t="s">
        <v>1</v>
      </c>
      <c r="S3" s="76" t="s">
        <v>2</v>
      </c>
    </row>
    <row r="4" spans="1:19" ht="25.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33" t="s">
        <v>3</v>
      </c>
      <c r="O4" s="33" t="s">
        <v>52</v>
      </c>
      <c r="P4" s="33" t="s">
        <v>3</v>
      </c>
      <c r="Q4" s="33" t="s">
        <v>52</v>
      </c>
      <c r="R4" s="75"/>
      <c r="S4" s="76"/>
    </row>
    <row r="5" spans="1:20" ht="25.5">
      <c r="A5" s="53" t="s">
        <v>87</v>
      </c>
      <c r="B5" s="33">
        <v>86</v>
      </c>
      <c r="C5" s="33">
        <v>3</v>
      </c>
      <c r="D5" s="33">
        <v>69</v>
      </c>
      <c r="E5" s="33">
        <v>3</v>
      </c>
      <c r="F5" s="33">
        <v>68</v>
      </c>
      <c r="G5" s="33">
        <v>4</v>
      </c>
      <c r="H5" s="33">
        <v>72</v>
      </c>
      <c r="I5" s="33">
        <v>3</v>
      </c>
      <c r="J5" s="33"/>
      <c r="K5" s="33"/>
      <c r="L5" s="33"/>
      <c r="M5" s="33"/>
      <c r="N5" s="33"/>
      <c r="O5" s="33"/>
      <c r="P5" s="33"/>
      <c r="Q5" s="33"/>
      <c r="R5" s="33"/>
      <c r="S5" s="24">
        <f>90*(B5*C5+D5*E5+J5*K5+L5*M5+F5*G5+H5*I5+N5*O5+P5*Q5)/((C5+E5+K5+M5+G5+I5+O5+Q5)*100)+R5</f>
        <v>65.97692307692307</v>
      </c>
      <c r="T5" s="101"/>
    </row>
    <row r="6" spans="1:19" ht="13.5" customHeight="1">
      <c r="A6" s="56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7">
        <f>AVERAGE(S5:S5)</f>
        <v>65.97692307692307</v>
      </c>
    </row>
    <row r="7" spans="1:19" ht="12.75">
      <c r="A7" s="18" t="s">
        <v>40</v>
      </c>
      <c r="B7" s="18">
        <v>1</v>
      </c>
      <c r="C7" s="18">
        <f>B7*0.43</f>
        <v>0.43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</sheetData>
  <sheetProtection/>
  <mergeCells count="12">
    <mergeCell ref="R3:R4"/>
    <mergeCell ref="S3:S4"/>
    <mergeCell ref="A2:S2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21.125" style="0" customWidth="1"/>
    <col min="14" max="14" width="7.00390625" style="0" customWidth="1"/>
  </cols>
  <sheetData>
    <row r="2" spans="1:15" ht="18.75">
      <c r="A2" s="73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5.5" customHeight="1">
      <c r="A3" s="74" t="s">
        <v>0</v>
      </c>
      <c r="B3" s="75" t="s">
        <v>65</v>
      </c>
      <c r="C3" s="75"/>
      <c r="D3" s="75" t="s">
        <v>66</v>
      </c>
      <c r="E3" s="75"/>
      <c r="F3" s="75" t="s">
        <v>36</v>
      </c>
      <c r="G3" s="75"/>
      <c r="H3" s="75" t="s">
        <v>37</v>
      </c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75"/>
      <c r="O4" s="76"/>
    </row>
    <row r="5" spans="1:15" ht="44.25" customHeight="1">
      <c r="A5" s="59" t="s">
        <v>92</v>
      </c>
      <c r="B5" s="65">
        <v>92</v>
      </c>
      <c r="C5" s="65">
        <v>6</v>
      </c>
      <c r="D5" s="65">
        <v>75</v>
      </c>
      <c r="E5" s="65">
        <v>6</v>
      </c>
      <c r="F5" s="65">
        <v>100</v>
      </c>
      <c r="G5" s="65">
        <v>5</v>
      </c>
      <c r="H5" s="65">
        <v>86</v>
      </c>
      <c r="I5" s="65">
        <v>5</v>
      </c>
      <c r="J5" s="65"/>
      <c r="K5" s="65"/>
      <c r="L5" s="65"/>
      <c r="M5" s="65"/>
      <c r="N5" s="65">
        <v>4</v>
      </c>
      <c r="O5" s="64">
        <f>90*(B5*C5+D5*E5+J5*K5+L5*M5+F5*G5+H5*I5)/((C5+E5+K5+M5+G5+I5)*100)+N5</f>
        <v>83.03636363636363</v>
      </c>
    </row>
    <row r="6" spans="1:15" ht="13.5" customHeight="1">
      <c r="A6" s="56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7">
        <f>AVERAGE(O5:O5)</f>
        <v>83.03636363636363</v>
      </c>
    </row>
    <row r="7" spans="1:15" ht="12.75">
      <c r="A7" s="18" t="s">
        <v>40</v>
      </c>
      <c r="B7" s="18">
        <v>1</v>
      </c>
      <c r="C7" s="18">
        <f>B7*0.43</f>
        <v>0.43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</sheetData>
  <sheetProtection/>
  <mergeCells count="10">
    <mergeCell ref="A2:O2"/>
    <mergeCell ref="A3:A4"/>
    <mergeCell ref="B3:C3"/>
    <mergeCell ref="D3:E3"/>
    <mergeCell ref="F3:G3"/>
    <mergeCell ref="H3:I3"/>
    <mergeCell ref="J3:K3"/>
    <mergeCell ref="L3:M3"/>
    <mergeCell ref="N3:N4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B3" sqref="B3:G3"/>
    </sheetView>
  </sheetViews>
  <sheetFormatPr defaultColWidth="9.00390625" defaultRowHeight="12.75"/>
  <cols>
    <col min="1" max="1" width="12.00390625" style="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5.5" customHeight="1">
      <c r="A3" s="74" t="s">
        <v>0</v>
      </c>
      <c r="B3" s="75" t="s">
        <v>17</v>
      </c>
      <c r="C3" s="75"/>
      <c r="D3" s="75" t="s">
        <v>25</v>
      </c>
      <c r="E3" s="75"/>
      <c r="F3" s="75" t="s">
        <v>4</v>
      </c>
      <c r="G3" s="75"/>
      <c r="H3" s="75"/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75"/>
      <c r="O4" s="76"/>
    </row>
    <row r="5" spans="1:15" ht="35.25" customHeight="1">
      <c r="A5" s="33" t="s">
        <v>57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4"/>
    </row>
    <row r="6" spans="1:15" ht="25.5">
      <c r="A6" s="56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7" t="e">
        <f>AVERAGE(O5:O5)</f>
        <v>#DIV/0!</v>
      </c>
    </row>
    <row r="7" spans="1:15" ht="12.75">
      <c r="A7" s="18" t="s">
        <v>40</v>
      </c>
      <c r="B7" s="18">
        <v>1</v>
      </c>
      <c r="C7" s="18">
        <f>B7*0.43</f>
        <v>0.43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</sheetData>
  <sheetProtection/>
  <mergeCells count="10">
    <mergeCell ref="H3:I3"/>
    <mergeCell ref="A2:O2"/>
    <mergeCell ref="A3:A4"/>
    <mergeCell ref="B3:C3"/>
    <mergeCell ref="D3:E3"/>
    <mergeCell ref="J3:K3"/>
    <mergeCell ref="L3:M3"/>
    <mergeCell ref="N3:N4"/>
    <mergeCell ref="O3:O4"/>
    <mergeCell ref="F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17.625" style="0" customWidth="1"/>
    <col min="16" max="16" width="13.00390625" style="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74" t="s">
        <v>0</v>
      </c>
      <c r="B3" s="75" t="s">
        <v>17</v>
      </c>
      <c r="C3" s="75"/>
      <c r="D3" s="75" t="s">
        <v>25</v>
      </c>
      <c r="E3" s="75"/>
      <c r="F3" s="75" t="s">
        <v>4</v>
      </c>
      <c r="G3" s="75"/>
      <c r="H3" s="75"/>
      <c r="I3" s="75"/>
      <c r="J3" s="75"/>
      <c r="K3" s="75"/>
      <c r="L3" s="75"/>
      <c r="M3" s="75"/>
      <c r="N3" s="75" t="s">
        <v>1</v>
      </c>
      <c r="O3" s="76" t="s">
        <v>2</v>
      </c>
    </row>
    <row r="4" spans="1:15" ht="12.75">
      <c r="A4" s="74"/>
      <c r="B4" s="33" t="s">
        <v>3</v>
      </c>
      <c r="C4" s="33" t="s">
        <v>52</v>
      </c>
      <c r="D4" s="33" t="s">
        <v>3</v>
      </c>
      <c r="E4" s="33" t="s">
        <v>52</v>
      </c>
      <c r="F4" s="33" t="s">
        <v>3</v>
      </c>
      <c r="G4" s="33" t="s">
        <v>52</v>
      </c>
      <c r="H4" s="33" t="s">
        <v>3</v>
      </c>
      <c r="I4" s="33" t="s">
        <v>52</v>
      </c>
      <c r="J4" s="33" t="s">
        <v>3</v>
      </c>
      <c r="K4" s="33" t="s">
        <v>52</v>
      </c>
      <c r="L4" s="33" t="s">
        <v>3</v>
      </c>
      <c r="M4" s="33" t="s">
        <v>52</v>
      </c>
      <c r="N4" s="75"/>
      <c r="O4" s="76"/>
    </row>
    <row r="5" spans="1:17" ht="12.75">
      <c r="A5" s="65" t="s">
        <v>38</v>
      </c>
      <c r="B5" s="65">
        <v>68</v>
      </c>
      <c r="C5" s="65">
        <v>6</v>
      </c>
      <c r="D5" s="65">
        <v>80</v>
      </c>
      <c r="E5" s="65">
        <v>6</v>
      </c>
      <c r="F5" s="65">
        <v>85</v>
      </c>
      <c r="G5" s="65">
        <v>6</v>
      </c>
      <c r="H5" s="65"/>
      <c r="I5" s="65"/>
      <c r="J5" s="65"/>
      <c r="K5" s="65"/>
      <c r="L5" s="65"/>
      <c r="M5" s="65"/>
      <c r="N5" s="65"/>
      <c r="O5" s="69">
        <f>90*(B5*C5+D5*E5+F5*G5+L5*M5+H5*I5+J5*K5)/((C5+E5+G5+M5+I5+K5)*100)+N5</f>
        <v>69.9</v>
      </c>
      <c r="Q5" s="101"/>
    </row>
    <row r="6" spans="1:15" ht="24" customHeight="1">
      <c r="A6" s="35" t="s">
        <v>39</v>
      </c>
      <c r="B6" s="35">
        <v>71</v>
      </c>
      <c r="C6" s="35">
        <v>6</v>
      </c>
      <c r="D6" s="35">
        <v>81</v>
      </c>
      <c r="E6" s="35">
        <v>6</v>
      </c>
      <c r="F6" s="35">
        <v>75</v>
      </c>
      <c r="G6" s="35">
        <v>6</v>
      </c>
      <c r="H6" s="35"/>
      <c r="I6" s="35"/>
      <c r="J6" s="35"/>
      <c r="K6" s="35"/>
      <c r="L6" s="35"/>
      <c r="M6" s="35"/>
      <c r="N6" s="35"/>
      <c r="O6" s="61">
        <f>90*(B6*C6+D6*E6+F6*G6+L6*M6+H6*I6+J6*K6)/((C6+E6+G6+M6+I6+K6)*100)+N6</f>
        <v>68.1</v>
      </c>
    </row>
    <row r="7" spans="1:15" ht="12.75">
      <c r="A7" s="37" t="s">
        <v>51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60">
        <f>AVERAGE(O5:O6)</f>
        <v>69</v>
      </c>
    </row>
    <row r="8" spans="1:15" ht="12.75">
      <c r="A8" s="18" t="s">
        <v>40</v>
      </c>
      <c r="B8" s="18">
        <v>3</v>
      </c>
      <c r="C8" s="18">
        <f>B8*0.43</f>
        <v>1.29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</sheetData>
  <sheetProtection/>
  <mergeCells count="10">
    <mergeCell ref="A2:O2"/>
    <mergeCell ref="A3:A4"/>
    <mergeCell ref="B3:C3"/>
    <mergeCell ref="D3:E3"/>
    <mergeCell ref="F3:G3"/>
    <mergeCell ref="L3:M3"/>
    <mergeCell ref="N3:N4"/>
    <mergeCell ref="O3:O4"/>
    <mergeCell ref="H3:I3"/>
    <mergeCell ref="J3:K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2020-02-04T07:30:28Z</cp:lastPrinted>
  <dcterms:created xsi:type="dcterms:W3CDTF">2017-06-20T09:45:15Z</dcterms:created>
  <dcterms:modified xsi:type="dcterms:W3CDTF">2020-02-04T08:59:04Z</dcterms:modified>
  <cp:category/>
  <cp:version/>
  <cp:contentType/>
  <cp:contentStatus/>
</cp:coreProperties>
</file>